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Roba\KalHokusPokus\2021\Česká Třebová Myslík - aktualizace 2021\"/>
    </mc:Choice>
  </mc:AlternateContent>
  <bookViews>
    <workbookView xWindow="0" yWindow="0" windowWidth="0" windowHeight="0"/>
  </bookViews>
  <sheets>
    <sheet name="Rekapitulace stavby" sheetId="1" r:id="rId1"/>
    <sheet name="SO 302 - Přeložka vodovodu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302 - Přeložka vodovodu'!$C$123:$K$277</definedName>
    <definedName name="_xlnm.Print_Area" localSheetId="1">'SO 302 - Přeložka vodovodu'!$C$4:$J$76,'SO 302 - Přeložka vodovodu'!$C$82:$J$105,'SO 302 - Přeložka vodovodu'!$C$111:$K$277</definedName>
    <definedName name="_xlnm.Print_Titles" localSheetId="1">'SO 302 - Přeložka vodovodu'!$123:$123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77"/>
  <c r="BH277"/>
  <c r="BG277"/>
  <c r="BF277"/>
  <c r="T277"/>
  <c r="T276"/>
  <c r="R277"/>
  <c r="R276"/>
  <c r="P277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T194"/>
  <c r="R195"/>
  <c r="R194"/>
  <c r="P195"/>
  <c r="P194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3"/>
  <c r="BH153"/>
  <c r="BG153"/>
  <c r="BF153"/>
  <c r="T153"/>
  <c r="R153"/>
  <c r="P153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1" r="L90"/>
  <c r="AM90"/>
  <c r="AM89"/>
  <c r="L89"/>
  <c r="AM87"/>
  <c r="L87"/>
  <c r="L85"/>
  <c r="L84"/>
  <c i="2" r="BK233"/>
  <c r="BK226"/>
  <c r="J226"/>
  <c r="BK223"/>
  <c r="J223"/>
  <c r="BK222"/>
  <c r="J222"/>
  <c r="BK221"/>
  <c r="J221"/>
  <c r="BK220"/>
  <c r="J220"/>
  <c r="BK217"/>
  <c r="J217"/>
  <c r="BK212"/>
  <c r="J212"/>
  <c r="BK208"/>
  <c r="J208"/>
  <c r="BK204"/>
  <c r="J204"/>
  <c r="BK200"/>
  <c r="J200"/>
  <c r="BK195"/>
  <c r="J195"/>
  <c r="BK193"/>
  <c r="J193"/>
  <c r="J190"/>
  <c r="J187"/>
  <c r="BK183"/>
  <c r="BK180"/>
  <c r="J142"/>
  <c r="BK140"/>
  <c r="J132"/>
  <c r="J127"/>
  <c r="BK232"/>
  <c r="J232"/>
  <c r="BK231"/>
  <c r="J231"/>
  <c r="BK230"/>
  <c r="J230"/>
  <c r="BK227"/>
  <c r="J227"/>
  <c r="BK167"/>
  <c r="BK164"/>
  <c r="J160"/>
  <c r="J153"/>
  <c r="J146"/>
  <c r="J144"/>
  <c r="J137"/>
  <c r="J277"/>
  <c r="BK274"/>
  <c r="J274"/>
  <c r="BK272"/>
  <c r="J272"/>
  <c r="BK269"/>
  <c r="J269"/>
  <c r="BK265"/>
  <c r="J265"/>
  <c r="BK261"/>
  <c r="J261"/>
  <c r="BK258"/>
  <c r="J258"/>
  <c r="BK255"/>
  <c r="J255"/>
  <c r="BK254"/>
  <c r="J254"/>
  <c r="BK253"/>
  <c r="J253"/>
  <c r="BK250"/>
  <c r="J250"/>
  <c r="BK249"/>
  <c r="J249"/>
  <c r="BK248"/>
  <c r="J248"/>
  <c r="BK247"/>
  <c r="J247"/>
  <c r="BK244"/>
  <c r="J244"/>
  <c r="BK243"/>
  <c r="J243"/>
  <c r="BK242"/>
  <c r="J242"/>
  <c r="BK241"/>
  <c r="J241"/>
  <c r="BK240"/>
  <c r="J240"/>
  <c r="BK237"/>
  <c r="J237"/>
  <c r="BK236"/>
  <c r="J236"/>
  <c r="J233"/>
  <c r="BK190"/>
  <c r="BK187"/>
  <c r="J183"/>
  <c r="J180"/>
  <c r="BK177"/>
  <c r="J177"/>
  <c r="BK173"/>
  <c r="J173"/>
  <c r="BK170"/>
  <c r="J170"/>
  <c r="J167"/>
  <c r="J164"/>
  <c r="BK160"/>
  <c r="BK153"/>
  <c r="BK146"/>
  <c r="BK144"/>
  <c r="BK142"/>
  <c r="J140"/>
  <c r="BK137"/>
  <c r="BK132"/>
  <c r="BK127"/>
  <c i="1" r="AS94"/>
  <c i="2" r="BK277"/>
  <c l="1" r="BK126"/>
  <c r="J126"/>
  <c r="J98"/>
  <c r="R126"/>
  <c r="R125"/>
  <c r="R124"/>
  <c r="BK189"/>
  <c r="J189"/>
  <c r="J99"/>
  <c r="R189"/>
  <c r="P199"/>
  <c r="R199"/>
  <c r="T199"/>
  <c r="P216"/>
  <c r="T216"/>
  <c r="R264"/>
  <c r="P264"/>
  <c r="T264"/>
  <c r="P126"/>
  <c r="T126"/>
  <c r="P189"/>
  <c r="T189"/>
  <c r="BK199"/>
  <c r="J199"/>
  <c r="J101"/>
  <c r="BK216"/>
  <c r="J216"/>
  <c r="J102"/>
  <c r="R216"/>
  <c r="BK264"/>
  <c r="J264"/>
  <c r="J103"/>
  <c r="BK194"/>
  <c r="J194"/>
  <c r="J100"/>
  <c r="J89"/>
  <c r="E114"/>
  <c r="F121"/>
  <c r="BE132"/>
  <c r="BE137"/>
  <c r="BE142"/>
  <c r="BE146"/>
  <c r="BE153"/>
  <c r="BE164"/>
  <c r="BE167"/>
  <c r="BE170"/>
  <c r="BE173"/>
  <c r="BE183"/>
  <c r="BE187"/>
  <c r="BE233"/>
  <c r="BE236"/>
  <c r="BE237"/>
  <c r="BE240"/>
  <c r="BE241"/>
  <c r="BE242"/>
  <c r="BE243"/>
  <c r="BE244"/>
  <c r="BE247"/>
  <c r="BE248"/>
  <c r="BE249"/>
  <c r="BE250"/>
  <c r="BE253"/>
  <c r="BE254"/>
  <c r="BE255"/>
  <c r="BE258"/>
  <c r="BE261"/>
  <c r="BE265"/>
  <c r="BE269"/>
  <c r="BE272"/>
  <c r="BE274"/>
  <c r="BE277"/>
  <c r="BE127"/>
  <c r="BE140"/>
  <c r="BE160"/>
  <c r="BE227"/>
  <c r="BE230"/>
  <c r="BE231"/>
  <c r="BE232"/>
  <c r="BK276"/>
  <c r="J276"/>
  <c r="J104"/>
  <c r="BE144"/>
  <c r="BE177"/>
  <c r="BE180"/>
  <c r="BE190"/>
  <c r="BE193"/>
  <c r="BE195"/>
  <c r="BE200"/>
  <c r="BE204"/>
  <c r="BE208"/>
  <c r="BE212"/>
  <c r="BE217"/>
  <c r="BE220"/>
  <c r="BE221"/>
  <c r="BE222"/>
  <c r="BE223"/>
  <c r="BE226"/>
  <c r="F34"/>
  <c i="1" r="BA95"/>
  <c r="BA94"/>
  <c r="AW94"/>
  <c r="AK30"/>
  <c i="2" r="F36"/>
  <c i="1" r="BC95"/>
  <c r="BC94"/>
  <c r="AY94"/>
  <c i="2" r="F35"/>
  <c i="1" r="BB95"/>
  <c r="BB94"/>
  <c r="W31"/>
  <c i="2" r="F37"/>
  <c i="1" r="BD95"/>
  <c r="BD94"/>
  <c r="W33"/>
  <c i="2" r="J34"/>
  <c i="1" r="AW95"/>
  <c i="2" l="1" r="T125"/>
  <c r="T124"/>
  <c r="P125"/>
  <c r="P124"/>
  <c i="1" r="AU95"/>
  <c i="2" r="BK125"/>
  <c r="J125"/>
  <c r="J97"/>
  <c i="1" r="AU94"/>
  <c r="AX94"/>
  <c r="W30"/>
  <c r="W32"/>
  <c i="2" r="F33"/>
  <c i="1" r="AZ95"/>
  <c r="AZ94"/>
  <c r="W29"/>
  <c i="2" r="J33"/>
  <c i="1" r="AV95"/>
  <c r="AT95"/>
  <c i="2" l="1" r="BK124"/>
  <c r="J124"/>
  <c r="J96"/>
  <c i="1" r="AV94"/>
  <c r="AK29"/>
  <c i="2" l="1" r="J30"/>
  <c i="1" r="AG95"/>
  <c r="AG94"/>
  <c r="AT94"/>
  <c l="1" r="AN95"/>
  <c i="2" r="J39"/>
  <c i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<sst xmlns="http://schemas.openxmlformats.org/spreadsheetml/2006/main">
  <si>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</si>
  <si>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</si>
  <si>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</si>
  <si>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</si>
  <si>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</si>
  <si>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{093264b5-8db1-48a0-8079-9bb11d86dc4f}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</si>
  <si>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</si>
  <si>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</si>
  <si>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</si>
  <si>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</si>
  <si>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</si>
  <si>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</si>
  <si>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</si>
  <si>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</si>
  <si>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M17-016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</si>
  <si>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</si>
  <si>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</si>
  <si>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SILNICE III-36012 ul. KUBELKOVA, ČESKÁ TŘEBOVÁ</t>
  </si>
  <si>
    <t>KSO:</t>
  </si>
  <si>
    <t>CC-CZ:</t>
  </si>
  <si>
    <t>Místo:</t>
  </si>
  <si>
    <t>Česká Třebová</t>
  </si>
  <si>
    <t>Datum:</t>
  </si>
  <si>
    <t>13. 7. 2021</t>
  </si>
  <si>
    <t>Zadavatel:</t>
  </si>
  <si>
    <t>IČ:</t>
  </si>
  <si>
    <t>Správa a údržba silnic Pardubického kraje</t>
  </si>
  <si>
    <t>DIČ: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</si>
  <si>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</si>
  <si>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</si>
  <si>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</si>
  <si>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</si>
  <si>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</si>
  <si>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</si>
  <si>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</si>
  <si>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</si>
  <si>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Roman Bárta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</si>
  <si>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</si>
  <si>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</si>
  <si>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</si>
  <si>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</si>
  <si>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</si>
  <si>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</si>
  <si>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</si>
  <si>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</si>
  <si>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</si>
  <si>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</si>
  <si>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</si>
  <si>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</si>
  <si>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</si>
  <si>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</si>
  <si>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</si>
  <si>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</si>
  <si>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</si>
  <si>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</si>
  <si>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</si>
  <si>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</si>
  <si>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</si>
  <si>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</si>
  <si>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</si>
  <si>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</si>
  <si>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</si>
  <si>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</si>
  <si>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</si>
  <si>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</si>
  <si>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</si>
  <si>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</si>
  <si>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</si>
  <si>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</si>
  <si>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</si>
  <si>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</si>
  <si>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</si>
  <si>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</si>
  <si>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</si>
  <si>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</si>
  <si>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</si>
  <si>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</si>
  <si>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</si>
  <si>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</si>
  <si>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</si>
  <si>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</si>
  <si>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</si>
  <si>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</si>
  <si>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</si>
  <si>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302</t>
  </si>
  <si>
    <t>Přeložka vodovodu</t>
  </si>
  <si>
    <t>STA</t>
  </si>
  <si>
    <t>1</t>
  </si>
  <si>
    <t>{ae2d6f4f-b8ca-444b-9410-611f3213c7c7}</t>
  </si>
  <si>
    <t>2</t>
  </si>
  <si>
    <t>KRYCÍ LIST SOUPISU PRACÍ</t>
  </si>
  <si>
    <t>Objekt:</t>
  </si>
  <si>
    <t>SO 302 - Přeložka vodovodu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</si>
  <si>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</si>
  <si>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</si>
  <si>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</si>
  <si>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</si>
  <si>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</si>
  <si>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</si>
  <si>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</si>
  <si>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</si>
  <si>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</si>
  <si>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</si>
  <si>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</si>
  <si>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</si>
  <si>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</si>
  <si>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</si>
  <si>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</si>
  <si>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</si>
  <si>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</si>
  <si>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</si>
  <si>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</si>
  <si>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</si>
  <si>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</si>
  <si>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</si>
  <si>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</si>
  <si>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</si>
  <si>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</si>
  <si>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</si>
  <si>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</si>
  <si>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</si>
  <si>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</si>
  <si>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</si>
  <si>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</si>
  <si>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</si>
  <si>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</si>
  <si>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m2</t>
  </si>
  <si>
    <t>CS ÚRS 2021 01</t>
  </si>
  <si>
    <t>4</t>
  </si>
  <si>
    <t>-1356361628</t>
  </si>
  <si>
    <t>P</t>
  </si>
  <si>
    <t>Poznámka k položce:_x000d_
hmotnost sutě 0,44 t/m2</t>
  </si>
  <si>
    <t>VV</t>
  </si>
  <si>
    <t>výkres B.3.4</t>
  </si>
  <si>
    <t>délky dle tabulky kubatur</t>
  </si>
  <si>
    <t>62,0*1,1 "asf chodník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</si>
  <si>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</si>
  <si>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</si>
  <si>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1351765846</t>
  </si>
  <si>
    <t>Poznámka k položce:_x000d_
hmotnost sutě 0,098 t/m2</t>
  </si>
  <si>
    <t>3</t>
  </si>
  <si>
    <t>115101201</t>
  </si>
  <si>
    <t>Čerpání vody na dopravní výšku do 10 m s uvažovaným průměrným přítokem do 500 l/min</t>
  </si>
  <si>
    <t>hod</t>
  </si>
  <si>
    <t>1507196017</t>
  </si>
  <si>
    <t>Poznámka k položce:_x000d_
Předpoklad rychlosti výstavby 10,0 m/den</t>
  </si>
  <si>
    <t>74,0/10,0*24</t>
  </si>
  <si>
    <t>115101301</t>
  </si>
  <si>
    <t>Pohotovost záložní čerpací soupravy pro dopravní výšku do 10 m s uvažovaným průměrným přítokem do 500 l/min</t>
  </si>
  <si>
    <t>den</t>
  </si>
  <si>
    <t>772733655</t>
  </si>
  <si>
    <t>74,0/10,0</t>
  </si>
  <si>
    <t>5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</si>
  <si>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</si>
  <si>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</si>
  <si>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m</t>
  </si>
  <si>
    <t>1558417381</t>
  </si>
  <si>
    <t>2*1,1</t>
  </si>
  <si>
    <t>6</t>
  </si>
  <si>
    <t>130001101</t>
  </si>
  <si>
    <t>Příplatek k cenám hloubených vykopávek za ztížení vykopávky v blízkosti podzemního vedení nebo výbušnin pro jakoukoliv třídu horniny</t>
  </si>
  <si>
    <t>m3</t>
  </si>
  <si>
    <t>-297231515</t>
  </si>
  <si>
    <t>2*2*0,5*1,1*(1,67+0,15)</t>
  </si>
  <si>
    <t>7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</si>
  <si>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</si>
  <si>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</si>
  <si>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807972254</t>
  </si>
  <si>
    <t>50% výkopu</t>
  </si>
  <si>
    <t>115,34*0,5</t>
  </si>
  <si>
    <t>74,0*((0,2+0,1)/2*1,1)*0,5</t>
  </si>
  <si>
    <t>Součet</t>
  </si>
  <si>
    <t>8</t>
  </si>
  <si>
    <t>132354206</t>
  </si>
  <si>
    <t>Hloubení zapažených rýh šířky přes 800 do 2 000 mm strojně s urovnáním dna do předepsaného profilu a spádu v hornině třídy těžitelnosti II skupiny 4 přes 1 000 do 5 000 m3</t>
  </si>
  <si>
    <t>1683220540</t>
  </si>
  <si>
    <t>9</t>
  </si>
  <si>
    <t>151811131</t>
  </si>
  <si>
    <t>Zřízení pažicích boxů pro pažení a rozepření stěn rýh podzemního vedení hloubka výkopu do 4 m, šířka do 1,2 m</t>
  </si>
  <si>
    <t>1913276068</t>
  </si>
  <si>
    <t>dle tabulky kubatur</t>
  </si>
  <si>
    <t>246,91</t>
  </si>
  <si>
    <t>10</t>
  </si>
  <si>
    <t>151811231</t>
  </si>
  <si>
    <t>Odstranění pažicích boxů pro pažení a rozepření stěn rýh podzemního vedení hloubka výkopu do 4 m, šířka do 1,2 m</t>
  </si>
  <si>
    <t>-1196401409</t>
  </si>
  <si>
    <t>dle položky zřízení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</si>
  <si>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</si>
  <si>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</si>
  <si>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</si>
  <si>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-1959301135</t>
  </si>
  <si>
    <t>přebytečná zemina</t>
  </si>
  <si>
    <t>63,775</t>
  </si>
  <si>
    <t>12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</si>
  <si>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</si>
  <si>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</si>
  <si>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-419008773</t>
  </si>
  <si>
    <t>13</t>
  </si>
  <si>
    <t>171201221</t>
  </si>
  <si>
    <t>Poplatek za uložení stavebního odpadu na skládce (skládkovné) zeminy a kamení zatříděného do Katalogu odpadů pod kódem 17 05 04</t>
  </si>
  <si>
    <t>t</t>
  </si>
  <si>
    <t>329002273</t>
  </si>
  <si>
    <t>63,75*1,9</t>
  </si>
  <si>
    <t>14</t>
  </si>
  <si>
    <t>174101101</t>
  </si>
  <si>
    <t>Zásyp sypaninou z jakékoliv horniny strojně s uložením výkopku ve vrstvách se zhutněním jam, šachet, rýh nebo kolem objektů v těchto vykopávkách</t>
  </si>
  <si>
    <t>1982118992</t>
  </si>
  <si>
    <t>64,47 "náhrada výkopku</t>
  </si>
  <si>
    <t>M</t>
  </si>
  <si>
    <t>58331202</t>
  </si>
  <si>
    <t>štěrkodrť netříděná do 100mm amfibolit</t>
  </si>
  <si>
    <t>25666497</t>
  </si>
  <si>
    <t>Poznámka k položce:_x000d_
Hmotnost 2 t/m3</t>
  </si>
  <si>
    <t>64,47*2,0</t>
  </si>
  <si>
    <t>16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</si>
  <si>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</si>
  <si>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</si>
  <si>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359131499</t>
  </si>
  <si>
    <t>39,79</t>
  </si>
  <si>
    <t>17</t>
  </si>
  <si>
    <t>58331200</t>
  </si>
  <si>
    <t>štěrkopísek netříděný zásypový</t>
  </si>
  <si>
    <t>269909784</t>
  </si>
  <si>
    <t>39,79*2,0</t>
  </si>
  <si>
    <t>Zakládání</t>
  </si>
  <si>
    <t>18</t>
  </si>
  <si>
    <t>211531111</t>
  </si>
  <si>
    <t xml:space="preserve">Výplň kamenivem do rýh odvodňovacích žeber nebo trativodů  bez zhutnění, s úpravou povrchu výplně kamenivem hrubým drceným frakce 16 až 63 mm</t>
  </si>
  <si>
    <t>1172815745</t>
  </si>
  <si>
    <t>74,0*((0,2+0,1)/2*1,1)</t>
  </si>
  <si>
    <t>19</t>
  </si>
  <si>
    <t>212755215</t>
  </si>
  <si>
    <t>Trativody bez lože z drenážních trubek plastových flexibilních D 125 mm</t>
  </si>
  <si>
    <t>1874433542</t>
  </si>
  <si>
    <t>Vodorovné konstrukce</t>
  </si>
  <si>
    <t>20</t>
  </si>
  <si>
    <t>451573111</t>
  </si>
  <si>
    <t>Lože pod potrubí, stoky a drobné objekty v otevřeném výkopu z písku a štěrkopísku do 63 mm</t>
  </si>
  <si>
    <t>1182320184</t>
  </si>
  <si>
    <t>8,14</t>
  </si>
  <si>
    <t>Komunikace pozemní</t>
  </si>
  <si>
    <t>564851111</t>
  </si>
  <si>
    <t xml:space="preserve">Podklad ze štěrkodrti ŠD  s rozprostřením a zhutněním, po zhutnění tl. 150 mm</t>
  </si>
  <si>
    <t>-1035169346</t>
  </si>
  <si>
    <t>22</t>
  </si>
  <si>
    <t>567122111-R</t>
  </si>
  <si>
    <t>Podklad ze směsi stmelené cementem SC bez dilatačních spár, s rozprostřením a zhutněním SC C 8/10 (KSC I), po zhutnění tl. 110 mm</t>
  </si>
  <si>
    <t>-1583745582</t>
  </si>
  <si>
    <t>23</t>
  </si>
  <si>
    <t>573211107-R</t>
  </si>
  <si>
    <t>Postřik spojovací PS bez posypu kamenivem z asfaltu silničního, v množství 0,25 kg/m2</t>
  </si>
  <si>
    <t>-1425339963</t>
  </si>
  <si>
    <t>24</t>
  </si>
  <si>
    <t>577133111</t>
  </si>
  <si>
    <t xml:space="preserve">Asfaltový beton vrstva obrusná ACO 8 (ABJ)  s rozprostřením a se zhutněním z nemodifikovaného asfaltu v pruhu šířky do 3 m, po zhutnění tl. 40 mm</t>
  </si>
  <si>
    <t>-236273426</t>
  </si>
  <si>
    <t>Trubní vedení</t>
  </si>
  <si>
    <t>25</t>
  </si>
  <si>
    <t>857351131</t>
  </si>
  <si>
    <t>Montáž litinových tvarovek na potrubí litinovém tlakovém jednoosých na potrubí z trub hrdlových v otevřeném výkopu, kanálu nebo v šachtě s integrovaným těsněním DN 200</t>
  </si>
  <si>
    <t>kus</t>
  </si>
  <si>
    <t>-341231366</t>
  </si>
  <si>
    <t>výkres B.3.5</t>
  </si>
  <si>
    <t>26</t>
  </si>
  <si>
    <t>1017325</t>
  </si>
  <si>
    <t>WAGA SPOJKA PRO PE d225/ litina DN 200</t>
  </si>
  <si>
    <t>KS</t>
  </si>
  <si>
    <t>907003339</t>
  </si>
  <si>
    <t>27</t>
  </si>
  <si>
    <t>871211211</t>
  </si>
  <si>
    <t>Montáž vodovodního potrubí z plastů v otevřeném výkopu z polyetylenu PE 100 svařovaných elektrotvarovkou SDR 11/PN16 D 63 x 5,8 mm</t>
  </si>
  <si>
    <t>-1328136840</t>
  </si>
  <si>
    <t>28</t>
  </si>
  <si>
    <t>28613598r</t>
  </si>
  <si>
    <t xml:space="preserve">potrubí PE100  SDR 11 63x5,8 </t>
  </si>
  <si>
    <t>-773567567</t>
  </si>
  <si>
    <t>29</t>
  </si>
  <si>
    <t>871351212</t>
  </si>
  <si>
    <t>Montáž vodovodního potrubí z plastů v otevřeném výkopu z polyetylenu PE 100 svařovaných elektrotvarovkou SDR 11/PN16 D 225 x 20,5 mm</t>
  </si>
  <si>
    <t>-601560901</t>
  </si>
  <si>
    <t>74,0</t>
  </si>
  <si>
    <t>30</t>
  </si>
  <si>
    <t>28613607</t>
  </si>
  <si>
    <t>potrubí dvouvrstvé PE100 s 10% signalizační vrstvou SDR 11 225x20,5 dl 12m</t>
  </si>
  <si>
    <t>-1645762806</t>
  </si>
  <si>
    <t>31</t>
  </si>
  <si>
    <t>871371211</t>
  </si>
  <si>
    <t>Montáž vodovodního potrubí z plastů v otevřeném výkopu z polyetylenu PE 100 svařovaných elektrotvarovkou SDR 11/PN16 D 315 x 28,6 mm</t>
  </si>
  <si>
    <t>70363134</t>
  </si>
  <si>
    <t>8,0</t>
  </si>
  <si>
    <t>32</t>
  </si>
  <si>
    <t>28613610</t>
  </si>
  <si>
    <t>potrubí dvouvrstvé PE100 s 10% signalizační vrstvou SDR 11 315x28,6 dl 12m</t>
  </si>
  <si>
    <t>664549902</t>
  </si>
  <si>
    <t>33</t>
  </si>
  <si>
    <t>877211118</t>
  </si>
  <si>
    <t>Montáž tvarovek na vodovodním plastovém potrubí z polyetylenu PE 100 elektrotvarovek SDR 11/PN16 záslepek d 63</t>
  </si>
  <si>
    <t>434983390</t>
  </si>
  <si>
    <t>34</t>
  </si>
  <si>
    <t>28615023</t>
  </si>
  <si>
    <t>elektrozáslepka SDR11 PE 100 PN16 D 63mm</t>
  </si>
  <si>
    <t>241773908</t>
  </si>
  <si>
    <t>35</t>
  </si>
  <si>
    <t>877351102</t>
  </si>
  <si>
    <t>Montáž tvarovek na vodovodním plastovém potrubí z polyetylenu PE 100 elektrotvarovek SDR 11/PN16 spojek, oblouků nebo redukcí d 225</t>
  </si>
  <si>
    <t>-744167992</t>
  </si>
  <si>
    <t>36</t>
  </si>
  <si>
    <t>28615981</t>
  </si>
  <si>
    <t>elektrospojka SDR11 PE 100 PN16 D 225mm</t>
  </si>
  <si>
    <t>1815613971</t>
  </si>
  <si>
    <t>37</t>
  </si>
  <si>
    <t>877351112-R</t>
  </si>
  <si>
    <t>Montáž tvarovek na vodovodním plastovém potrubí z polyetylenu PE 100 elektrotvarovek SDR 11/PN16 kolen 90° d 225</t>
  </si>
  <si>
    <t>-229446926</t>
  </si>
  <si>
    <t>38</t>
  </si>
  <si>
    <t>28614942</t>
  </si>
  <si>
    <t>elektrokoleno 90° PE 100 PN16 D 225mm</t>
  </si>
  <si>
    <t>483834812</t>
  </si>
  <si>
    <t>39</t>
  </si>
  <si>
    <t>891213111</t>
  </si>
  <si>
    <t>Montáž vodovodních armatur na potrubí ventilů hlavních pro přípojky DN 50</t>
  </si>
  <si>
    <t>1581755275</t>
  </si>
  <si>
    <t>40</t>
  </si>
  <si>
    <t>252000200216</t>
  </si>
  <si>
    <t>ŠOUPÁTKO DOMOVNÍ PŘÍPOJKY VNI-VNĚ 2"-2"</t>
  </si>
  <si>
    <t>740658786</t>
  </si>
  <si>
    <t>41</t>
  </si>
  <si>
    <t>960110016003</t>
  </si>
  <si>
    <t>SOUPRAVA ZEMNÍ TELESKOPICKÁ DOM. ŠOUPÁTKA-1,0-1,6 3/4"-2" (1,0-1,6m)</t>
  </si>
  <si>
    <t>-577887988</t>
  </si>
  <si>
    <t>42</t>
  </si>
  <si>
    <t>891359111</t>
  </si>
  <si>
    <t>Montáž vodovodních armatur na potrubí navrtávacích pasů s ventilem Jt 1 MPa, na potrubí z trub litinových, ocelových nebo plastických hmot DN 200</t>
  </si>
  <si>
    <t>-218472509</t>
  </si>
  <si>
    <t>43</t>
  </si>
  <si>
    <t>53101600641625</t>
  </si>
  <si>
    <t>NAVRTÁVACÍ PAS UZÁVĚROVÝ d225/d63 (2")</t>
  </si>
  <si>
    <t>-1129992786</t>
  </si>
  <si>
    <t>44</t>
  </si>
  <si>
    <t>892351111</t>
  </si>
  <si>
    <t>Tlakové zkoušky vodou na potrubí DN 150 nebo 200</t>
  </si>
  <si>
    <t>242144409</t>
  </si>
  <si>
    <t>45</t>
  </si>
  <si>
    <t>892353122</t>
  </si>
  <si>
    <t>Proplach a dezinfekce vodovodního potrubí DN 150 nebo 200</t>
  </si>
  <si>
    <t>-1459349875</t>
  </si>
  <si>
    <t>46</t>
  </si>
  <si>
    <t>899401112</t>
  </si>
  <si>
    <t>Osazení poklopů litinových šoupátkových</t>
  </si>
  <si>
    <t>-1012180835</t>
  </si>
  <si>
    <t>47</t>
  </si>
  <si>
    <t>42291352</t>
  </si>
  <si>
    <t>poklop litinový šoupátkový pro zemní soupravy osazení do terénu a do vozovky</t>
  </si>
  <si>
    <t>-951232238</t>
  </si>
  <si>
    <t>48</t>
  </si>
  <si>
    <t>348100000000</t>
  </si>
  <si>
    <t xml:space="preserve">PODKLAD. DESKA  UNI UNI</t>
  </si>
  <si>
    <t>1120502971</t>
  </si>
  <si>
    <t>49</t>
  </si>
  <si>
    <t>899721111</t>
  </si>
  <si>
    <t>Signalizační vodič na potrubí DN do 150 mm</t>
  </si>
  <si>
    <t>-592831249</t>
  </si>
  <si>
    <t>80,0</t>
  </si>
  <si>
    <t>50</t>
  </si>
  <si>
    <t>899911103-R</t>
  </si>
  <si>
    <t xml:space="preserve">Kluzné objímky (pojízdná sedla)  pro zasunutí potrubí do chráničky výšky 15 mm vnějšího průměru potrubí do 256 mm</t>
  </si>
  <si>
    <t>-496975580</t>
  </si>
  <si>
    <t>51</t>
  </si>
  <si>
    <t>899913161</t>
  </si>
  <si>
    <t xml:space="preserve">Koncové uzavírací manžety chrániček  DN potrubí x DN chráničky DN 200 x 300</t>
  </si>
  <si>
    <t>-1635206606</t>
  </si>
  <si>
    <t>997</t>
  </si>
  <si>
    <t>Přesun sutě</t>
  </si>
  <si>
    <t>52</t>
  </si>
  <si>
    <t>997221551</t>
  </si>
  <si>
    <t xml:space="preserve">Vodorovná doprava suti  bez naložení, ale se složením a s hrubým urovnáním ze sypkých materiálů, na vzdálenost do 1 km</t>
  </si>
  <si>
    <t>-2022558371</t>
  </si>
  <si>
    <t>68,2*0,44 "dle položky odstranění podkladu z kameniva</t>
  </si>
  <si>
    <t>68,2*0,098 "dle položky odstranění podkladu živičného</t>
  </si>
  <si>
    <t>53</t>
  </si>
  <si>
    <t>997221559</t>
  </si>
  <si>
    <t xml:space="preserve">Vodorovná doprava suti  bez naložení, ale se složením a s hrubým urovnáním Příplatek k ceně za každý další i započatý 1 km přes 1 km</t>
  </si>
  <si>
    <t>-1970379635</t>
  </si>
  <si>
    <t>9 příplatků</t>
  </si>
  <si>
    <t>9*36,692</t>
  </si>
  <si>
    <t>54</t>
  </si>
  <si>
    <t>997221645</t>
  </si>
  <si>
    <t>Poplatek za uložení stavebního odpadu na skládce (skládkovné) asfaltového bez obsahu dehtu zatříděného do Katalogu odpadů pod kódem 17 03 02</t>
  </si>
  <si>
    <t>-1632017872</t>
  </si>
  <si>
    <t>55</t>
  </si>
  <si>
    <t>997221655</t>
  </si>
  <si>
    <t>1450336039</t>
  </si>
  <si>
    <t>998</t>
  </si>
  <si>
    <t>Přesun hmot</t>
  </si>
  <si>
    <t>56</t>
  </si>
  <si>
    <t>998276101</t>
  </si>
  <si>
    <t>Přesun hmot pro trubní vedení hloubené z trub z plastických hmot nebo sklolaminátových pro vodovody nebo kanalizace v otevřeném výkopu dopravní vzdálenost do 15 m</t>
  </si>
  <si>
    <t>-1347564906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</si>
</sst>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M17-016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MODERNIZACE SILNICE III-36012 ul. KUBELKOVA, ČESKÁ TŘEBOVÁ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Česká Třebová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13. 7. 2021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a údržba silnic Pardubického kraje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Roman Bárta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302 - Přeložka vodovodu'!J30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'SO 302 - Přeložka vodovodu'!P124</f>
        <v>0</v>
      </c>
      <c r="AV95" s="128">
        <f>'SO 302 - Přeložka vodovodu'!J33</f>
        <v>0</v>
      </c>
      <c r="AW95" s="128">
        <f>'SO 302 - Přeložka vodovodu'!J34</f>
        <v>0</v>
      </c>
      <c r="AX95" s="128">
        <f>'SO 302 - Přeložka vodovodu'!J35</f>
        <v>0</v>
      </c>
      <c r="AY95" s="128">
        <f>'SO 302 - Přeložka vodovodu'!J36</f>
        <v>0</v>
      </c>
      <c r="AZ95" s="128">
        <f>'SO 302 - Přeložka vodovodu'!F33</f>
        <v>0</v>
      </c>
      <c r="BA95" s="128">
        <f>'SO 302 - Přeložka vodovodu'!F34</f>
        <v>0</v>
      </c>
      <c r="BB95" s="128">
        <f>'SO 302 - Přeložka vodovodu'!F35</f>
        <v>0</v>
      </c>
      <c r="BC95" s="128">
        <f>'SO 302 - Přeložka vodovodu'!F36</f>
        <v>0</v>
      </c>
      <c r="BD95" s="130">
        <f>'SO 302 - Přeložka vodovodu'!F37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tSaSBgXhwzgVv4CVxO44sUDsD79I/JUQmPlCzdonJrEUrH+hrncP544Chi+jixhRiFuDT7lIXcCt7fetTmuAhw==" hashValue="aliJYPk4h5tKCkj368+y1Ivq+Ziz+NS7CAI7LHoGYxgRRJcc7qpkDGEbBzRYQQiAJOR8zXt786qlOtV8XzMX2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302 - Přeložka vodov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89</v>
      </c>
    </row>
    <row r="4" s="1" customFormat="1" ht="24.96" customHeight="1">
      <c r="B4" s="20"/>
      <c r="D4" s="134" t="s">
        <v>90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MODERNIZACE SILNICE III-36012 ul. KUBELKOVA, ČESKÁ TŘEBOVÁ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13. 7. 2021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32</v>
      </c>
      <c r="F21" s="38"/>
      <c r="G21" s="38"/>
      <c r="H21" s="38"/>
      <c r="I21" s="136" t="s">
        <v>27</v>
      </c>
      <c r="J21" s="139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35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36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39</v>
      </c>
      <c r="E30" s="38"/>
      <c r="F30" s="38"/>
      <c r="G30" s="38"/>
      <c r="H30" s="38"/>
      <c r="I30" s="38"/>
      <c r="J30" s="14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41</v>
      </c>
      <c r="G32" s="38"/>
      <c r="H32" s="38"/>
      <c r="I32" s="148" t="s">
        <v>40</v>
      </c>
      <c r="J32" s="148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43</v>
      </c>
      <c r="E33" s="136" t="s">
        <v>44</v>
      </c>
      <c r="F33" s="150">
        <f>ROUND((SUM(BE124:BE277)),  2)</f>
        <v>0</v>
      </c>
      <c r="G33" s="38"/>
      <c r="H33" s="38"/>
      <c r="I33" s="151">
        <v>0.20999999999999999</v>
      </c>
      <c r="J33" s="150">
        <f>ROUND(((SUM(BE124:BE277))*I33),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45</v>
      </c>
      <c r="F34" s="150">
        <f>ROUND((SUM(BF124:BF277)),  2)</f>
        <v>0</v>
      </c>
      <c r="G34" s="38"/>
      <c r="H34" s="38"/>
      <c r="I34" s="151">
        <v>0.14999999999999999</v>
      </c>
      <c r="J34" s="150">
        <f>ROUND(((SUM(BF124:BF277))*I34),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46</v>
      </c>
      <c r="F35" s="150">
        <f>ROUND((SUM(BG124:BG277)),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47</v>
      </c>
      <c r="F36" s="150">
        <f>ROUND((SUM(BH124:BH277)),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48</v>
      </c>
      <c r="F37" s="150">
        <f>ROUND((SUM(BI124:BI277)),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52</v>
      </c>
      <c r="E50" s="160"/>
      <c r="F50" s="160"/>
      <c r="G50" s="159" t="s">
        <v>53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54</v>
      </c>
      <c r="E61" s="162"/>
      <c r="F61" s="163" t="s">
        <v>55</v>
      </c>
      <c r="G61" s="161" t="s">
        <v>54</v>
      </c>
      <c r="H61" s="162"/>
      <c r="I61" s="162"/>
      <c r="J61" s="164" t="s">
        <v>55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56</v>
      </c>
      <c r="E65" s="165"/>
      <c r="F65" s="165"/>
      <c r="G65" s="159" t="s">
        <v>57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54</v>
      </c>
      <c r="E76" s="162"/>
      <c r="F76" s="163" t="s">
        <v>55</v>
      </c>
      <c r="G76" s="161" t="s">
        <v>54</v>
      </c>
      <c r="H76" s="162"/>
      <c r="I76" s="162"/>
      <c r="J76" s="164" t="s">
        <v>55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MODERNIZACE SILNICE III-36012 ul. KUBELKOVA, ČESKÁ TŘEBOVÁ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302 - Přeložka vodovodu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Česká Třebová</v>
      </c>
      <c r="G89" s="40"/>
      <c r="H89" s="40"/>
      <c r="I89" s="32" t="s">
        <v>22</v>
      </c>
      <c r="J89" s="79" t="str">
        <f>IF(J12="","",J12)</f>
        <v>13. 7. 2021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a údržba silnic Pardubického kraje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Roman Bárta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94</v>
      </c>
      <c r="D94" s="172"/>
      <c r="E94" s="172"/>
      <c r="F94" s="172"/>
      <c r="G94" s="172"/>
      <c r="H94" s="172"/>
      <c r="I94" s="172"/>
      <c r="J94" s="173" t="s">
        <v>95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96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5"/>
      <c r="C97" s="176"/>
      <c r="D97" s="177" t="s">
        <v>98</v>
      </c>
      <c r="E97" s="178"/>
      <c r="F97" s="178"/>
      <c r="G97" s="178"/>
      <c r="H97" s="178"/>
      <c r="I97" s="178"/>
      <c r="J97" s="179">
        <f>J125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99</v>
      </c>
      <c r="E98" s="184"/>
      <c r="F98" s="184"/>
      <c r="G98" s="184"/>
      <c r="H98" s="184"/>
      <c r="I98" s="184"/>
      <c r="J98" s="185">
        <f>J126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100</v>
      </c>
      <c r="E99" s="184"/>
      <c r="F99" s="184"/>
      <c r="G99" s="184"/>
      <c r="H99" s="184"/>
      <c r="I99" s="184"/>
      <c r="J99" s="185">
        <f>J189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101</v>
      </c>
      <c r="E100" s="184"/>
      <c r="F100" s="184"/>
      <c r="G100" s="184"/>
      <c r="H100" s="184"/>
      <c r="I100" s="184"/>
      <c r="J100" s="185">
        <f>J194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102</v>
      </c>
      <c r="E101" s="184"/>
      <c r="F101" s="184"/>
      <c r="G101" s="184"/>
      <c r="H101" s="184"/>
      <c r="I101" s="184"/>
      <c r="J101" s="185">
        <f>J199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103</v>
      </c>
      <c r="E102" s="184"/>
      <c r="F102" s="184"/>
      <c r="G102" s="184"/>
      <c r="H102" s="184"/>
      <c r="I102" s="184"/>
      <c r="J102" s="185">
        <f>J216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104</v>
      </c>
      <c r="E103" s="184"/>
      <c r="F103" s="184"/>
      <c r="G103" s="184"/>
      <c r="H103" s="184"/>
      <c r="I103" s="184"/>
      <c r="J103" s="185">
        <f>J264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105</v>
      </c>
      <c r="E104" s="184"/>
      <c r="F104" s="184"/>
      <c r="G104" s="184"/>
      <c r="H104" s="184"/>
      <c r="I104" s="184"/>
      <c r="J104" s="185">
        <f>J276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0" t="str">
        <f>E7</f>
        <v>MODERNIZACE SILNICE III-36012 ul. KUBELKOVA, ČESKÁ TŘEBOVÁ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302 - Přeložka vodovodu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Česká Třebová</v>
      </c>
      <c r="G118" s="40"/>
      <c r="H118" s="40"/>
      <c r="I118" s="32" t="s">
        <v>22</v>
      </c>
      <c r="J118" s="79" t="str">
        <f>IF(J12="","",J12)</f>
        <v>13. 7. 2021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Správa a údržba silnic Pardubického kraje</v>
      </c>
      <c r="G120" s="40"/>
      <c r="H120" s="40"/>
      <c r="I120" s="32" t="s">
        <v>30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Roman Bárta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87"/>
      <c r="B123" s="188"/>
      <c r="C123" s="189" t="s">
        <v>107</v>
      </c>
      <c r="D123" s="190" t="s">
        <v>64</v>
      </c>
      <c r="E123" s="190" t="s">
        <v>60</v>
      </c>
      <c r="F123" s="190" t="s">
        <v>61</v>
      </c>
      <c r="G123" s="190" t="s">
        <v>108</v>
      </c>
      <c r="H123" s="190" t="s">
        <v>109</v>
      </c>
      <c r="I123" s="190" t="s">
        <v>110</v>
      </c>
      <c r="J123" s="190" t="s">
        <v>95</v>
      </c>
      <c r="K123" s="191" t="s">
        <v>111</v>
      </c>
      <c r="L123" s="192"/>
      <c r="M123" s="100" t="s">
        <v>1</v>
      </c>
      <c r="N123" s="101" t="s">
        <v>43</v>
      </c>
      <c r="O123" s="101" t="s">
        <v>112</v>
      </c>
      <c r="P123" s="101" t="s">
        <v>113</v>
      </c>
      <c r="Q123" s="101" t="s">
        <v>114</v>
      </c>
      <c r="R123" s="101" t="s">
        <v>115</v>
      </c>
      <c r="S123" s="101" t="s">
        <v>116</v>
      </c>
      <c r="T123" s="102" t="s">
        <v>117</v>
      </c>
      <c r="U123" s="187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/>
    </row>
    <row r="124" s="2" customFormat="1" ht="22.8" customHeight="1">
      <c r="A124" s="38"/>
      <c r="B124" s="39"/>
      <c r="C124" s="107" t="s">
        <v>118</v>
      </c>
      <c r="D124" s="40"/>
      <c r="E124" s="40"/>
      <c r="F124" s="40"/>
      <c r="G124" s="40"/>
      <c r="H124" s="40"/>
      <c r="I124" s="40"/>
      <c r="J124" s="193">
        <f>BK124</f>
        <v>0</v>
      </c>
      <c r="K124" s="40"/>
      <c r="L124" s="44"/>
      <c r="M124" s="103"/>
      <c r="N124" s="194"/>
      <c r="O124" s="104"/>
      <c r="P124" s="195">
        <f>P125</f>
        <v>0</v>
      </c>
      <c r="Q124" s="104"/>
      <c r="R124" s="195">
        <f>R125</f>
        <v>210.3845058</v>
      </c>
      <c r="S124" s="104"/>
      <c r="T124" s="196">
        <f>T125</f>
        <v>36.691600000000001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97</v>
      </c>
      <c r="BK124" s="197">
        <f>BK125</f>
        <v>0</v>
      </c>
    </row>
    <row r="125" s="12" customFormat="1" ht="25.92" customHeight="1">
      <c r="A125" s="12"/>
      <c r="B125" s="198"/>
      <c r="C125" s="199"/>
      <c r="D125" s="200" t="s">
        <v>78</v>
      </c>
      <c r="E125" s="201" t="s">
        <v>119</v>
      </c>
      <c r="F125" s="201" t="s">
        <v>120</v>
      </c>
      <c r="G125" s="199"/>
      <c r="H125" s="199"/>
      <c r="I125" s="202"/>
      <c r="J125" s="203">
        <f>BK125</f>
        <v>0</v>
      </c>
      <c r="K125" s="199"/>
      <c r="L125" s="204"/>
      <c r="M125" s="205"/>
      <c r="N125" s="206"/>
      <c r="O125" s="206"/>
      <c r="P125" s="207">
        <f>P126+P189+P194+P199+P216+P264+P276</f>
        <v>0</v>
      </c>
      <c r="Q125" s="206"/>
      <c r="R125" s="207">
        <f>R126+R189+R194+R199+R216+R264+R276</f>
        <v>210.3845058</v>
      </c>
      <c r="S125" s="206"/>
      <c r="T125" s="208">
        <f>T126+T189+T194+T199+T216+T264+T276</f>
        <v>36.691600000000001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87</v>
      </c>
      <c r="AT125" s="210" t="s">
        <v>78</v>
      </c>
      <c r="AU125" s="210" t="s">
        <v>79</v>
      </c>
      <c r="AY125" s="209" t="s">
        <v>121</v>
      </c>
      <c r="BK125" s="211">
        <f>BK126+BK189+BK194+BK199+BK216+BK264+BK276</f>
        <v>0</v>
      </c>
    </row>
    <row r="126" s="12" customFormat="1" ht="22.8" customHeight="1">
      <c r="A126" s="12"/>
      <c r="B126" s="198"/>
      <c r="C126" s="199"/>
      <c r="D126" s="200" t="s">
        <v>78</v>
      </c>
      <c r="E126" s="212" t="s">
        <v>87</v>
      </c>
      <c r="F126" s="212" t="s">
        <v>122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SUM(P127:P188)</f>
        <v>0</v>
      </c>
      <c r="Q126" s="206"/>
      <c r="R126" s="207">
        <f>SUM(R127:R188)</f>
        <v>208.74971579999999</v>
      </c>
      <c r="S126" s="206"/>
      <c r="T126" s="208">
        <f>SUM(T127:T188)</f>
        <v>36.691600000000001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87</v>
      </c>
      <c r="AT126" s="210" t="s">
        <v>78</v>
      </c>
      <c r="AU126" s="210" t="s">
        <v>87</v>
      </c>
      <c r="AY126" s="209" t="s">
        <v>121</v>
      </c>
      <c r="BK126" s="211">
        <f>SUM(BK127:BK188)</f>
        <v>0</v>
      </c>
    </row>
    <row r="127" s="2" customFormat="1" ht="66.75" customHeight="1">
      <c r="A127" s="38"/>
      <c r="B127" s="39"/>
      <c r="C127" s="214" t="s">
        <v>87</v>
      </c>
      <c r="D127" s="214" t="s">
        <v>123</v>
      </c>
      <c r="E127" s="215" t="s">
        <v>124</v>
      </c>
      <c r="F127" s="216" t="s">
        <v>125</v>
      </c>
      <c r="G127" s="217" t="s">
        <v>126</v>
      </c>
      <c r="H127" s="218">
        <v>68.200000000000003</v>
      </c>
      <c r="I127" s="219"/>
      <c r="J127" s="220">
        <f>ROUND(I127*H127,2)</f>
        <v>0</v>
      </c>
      <c r="K127" s="216" t="s">
        <v>127</v>
      </c>
      <c r="L127" s="44"/>
      <c r="M127" s="221" t="s">
        <v>1</v>
      </c>
      <c r="N127" s="222" t="s">
        <v>44</v>
      </c>
      <c r="O127" s="91"/>
      <c r="P127" s="223">
        <f>O127*H127</f>
        <v>0</v>
      </c>
      <c r="Q127" s="223">
        <v>0</v>
      </c>
      <c r="R127" s="223">
        <f>Q127*H127</f>
        <v>0</v>
      </c>
      <c r="S127" s="223">
        <v>0.44</v>
      </c>
      <c r="T127" s="224">
        <f>S127*H127</f>
        <v>30.008000000000003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5" t="s">
        <v>128</v>
      </c>
      <c r="AT127" s="225" t="s">
        <v>123</v>
      </c>
      <c r="AU127" s="225" t="s">
        <v>89</v>
      </c>
      <c r="AY127" s="17" t="s">
        <v>121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87</v>
      </c>
      <c r="BK127" s="226">
        <f>ROUND(I127*H127,2)</f>
        <v>0</v>
      </c>
      <c r="BL127" s="17" t="s">
        <v>128</v>
      </c>
      <c r="BM127" s="225" t="s">
        <v>129</v>
      </c>
    </row>
    <row r="128" s="2" customFormat="1">
      <c r="A128" s="38"/>
      <c r="B128" s="39"/>
      <c r="C128" s="40"/>
      <c r="D128" s="227" t="s">
        <v>130</v>
      </c>
      <c r="E128" s="40"/>
      <c r="F128" s="228" t="s">
        <v>131</v>
      </c>
      <c r="G128" s="40"/>
      <c r="H128" s="40"/>
      <c r="I128" s="229"/>
      <c r="J128" s="40"/>
      <c r="K128" s="40"/>
      <c r="L128" s="44"/>
      <c r="M128" s="230"/>
      <c r="N128" s="23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130</v>
      </c>
      <c r="AU128" s="17" t="s">
        <v>89</v>
      </c>
    </row>
    <row r="129" s="13" customFormat="1">
      <c r="A129" s="13"/>
      <c r="B129" s="232"/>
      <c r="C129" s="233"/>
      <c r="D129" s="227" t="s">
        <v>132</v>
      </c>
      <c r="E129" s="234" t="s">
        <v>1</v>
      </c>
      <c r="F129" s="235" t="s">
        <v>133</v>
      </c>
      <c r="G129" s="233"/>
      <c r="H129" s="234" t="s">
        <v>1</v>
      </c>
      <c r="I129" s="236"/>
      <c r="J129" s="233"/>
      <c r="K129" s="233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132</v>
      </c>
      <c r="AU129" s="241" t="s">
        <v>89</v>
      </c>
      <c r="AV129" s="13" t="s">
        <v>87</v>
      </c>
      <c r="AW129" s="13" t="s">
        <v>34</v>
      </c>
      <c r="AX129" s="13" t="s">
        <v>79</v>
      </c>
      <c r="AY129" s="241" t="s">
        <v>121</v>
      </c>
    </row>
    <row r="130" s="13" customFormat="1">
      <c r="A130" s="13"/>
      <c r="B130" s="232"/>
      <c r="C130" s="233"/>
      <c r="D130" s="227" t="s">
        <v>132</v>
      </c>
      <c r="E130" s="234" t="s">
        <v>1</v>
      </c>
      <c r="F130" s="235" t="s">
        <v>134</v>
      </c>
      <c r="G130" s="233"/>
      <c r="H130" s="234" t="s">
        <v>1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132</v>
      </c>
      <c r="AU130" s="241" t="s">
        <v>89</v>
      </c>
      <c r="AV130" s="13" t="s">
        <v>87</v>
      </c>
      <c r="AW130" s="13" t="s">
        <v>34</v>
      </c>
      <c r="AX130" s="13" t="s">
        <v>79</v>
      </c>
      <c r="AY130" s="241" t="s">
        <v>121</v>
      </c>
    </row>
    <row r="131" s="14" customFormat="1">
      <c r="A131" s="14"/>
      <c r="B131" s="242"/>
      <c r="C131" s="243"/>
      <c r="D131" s="227" t="s">
        <v>132</v>
      </c>
      <c r="E131" s="244" t="s">
        <v>1</v>
      </c>
      <c r="F131" s="245" t="s">
        <v>135</v>
      </c>
      <c r="G131" s="243"/>
      <c r="H131" s="246">
        <v>68.200000000000003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132</v>
      </c>
      <c r="AU131" s="252" t="s">
        <v>89</v>
      </c>
      <c r="AV131" s="14" t="s">
        <v>89</v>
      </c>
      <c r="AW131" s="14" t="s">
        <v>34</v>
      </c>
      <c r="AX131" s="14" t="s">
        <v>87</v>
      </c>
      <c r="AY131" s="252" t="s">
        <v>121</v>
      </c>
    </row>
    <row r="132" s="2" customFormat="1" ht="55.5" customHeight="1">
      <c r="A132" s="38"/>
      <c r="B132" s="39"/>
      <c r="C132" s="214" t="s">
        <v>89</v>
      </c>
      <c r="D132" s="214" t="s">
        <v>123</v>
      </c>
      <c r="E132" s="215" t="s">
        <v>136</v>
      </c>
      <c r="F132" s="216" t="s">
        <v>137</v>
      </c>
      <c r="G132" s="217" t="s">
        <v>126</v>
      </c>
      <c r="H132" s="218">
        <v>68.200000000000003</v>
      </c>
      <c r="I132" s="219"/>
      <c r="J132" s="220">
        <f>ROUND(I132*H132,2)</f>
        <v>0</v>
      </c>
      <c r="K132" s="216" t="s">
        <v>127</v>
      </c>
      <c r="L132" s="44"/>
      <c r="M132" s="221" t="s">
        <v>1</v>
      </c>
      <c r="N132" s="222" t="s">
        <v>44</v>
      </c>
      <c r="O132" s="91"/>
      <c r="P132" s="223">
        <f>O132*H132</f>
        <v>0</v>
      </c>
      <c r="Q132" s="223">
        <v>0</v>
      </c>
      <c r="R132" s="223">
        <f>Q132*H132</f>
        <v>0</v>
      </c>
      <c r="S132" s="223">
        <v>0.098000000000000004</v>
      </c>
      <c r="T132" s="224">
        <f>S132*H132</f>
        <v>6.6836000000000002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5" t="s">
        <v>128</v>
      </c>
      <c r="AT132" s="225" t="s">
        <v>123</v>
      </c>
      <c r="AU132" s="225" t="s">
        <v>89</v>
      </c>
      <c r="AY132" s="17" t="s">
        <v>121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87</v>
      </c>
      <c r="BK132" s="226">
        <f>ROUND(I132*H132,2)</f>
        <v>0</v>
      </c>
      <c r="BL132" s="17" t="s">
        <v>128</v>
      </c>
      <c r="BM132" s="225" t="s">
        <v>138</v>
      </c>
    </row>
    <row r="133" s="2" customFormat="1">
      <c r="A133" s="38"/>
      <c r="B133" s="39"/>
      <c r="C133" s="40"/>
      <c r="D133" s="227" t="s">
        <v>130</v>
      </c>
      <c r="E133" s="40"/>
      <c r="F133" s="228" t="s">
        <v>139</v>
      </c>
      <c r="G133" s="40"/>
      <c r="H133" s="40"/>
      <c r="I133" s="229"/>
      <c r="J133" s="40"/>
      <c r="K133" s="40"/>
      <c r="L133" s="44"/>
      <c r="M133" s="230"/>
      <c r="N133" s="23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130</v>
      </c>
      <c r="AU133" s="17" t="s">
        <v>89</v>
      </c>
    </row>
    <row r="134" s="13" customFormat="1">
      <c r="A134" s="13"/>
      <c r="B134" s="232"/>
      <c r="C134" s="233"/>
      <c r="D134" s="227" t="s">
        <v>132</v>
      </c>
      <c r="E134" s="234" t="s">
        <v>1</v>
      </c>
      <c r="F134" s="235" t="s">
        <v>133</v>
      </c>
      <c r="G134" s="233"/>
      <c r="H134" s="234" t="s">
        <v>1</v>
      </c>
      <c r="I134" s="236"/>
      <c r="J134" s="233"/>
      <c r="K134" s="233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132</v>
      </c>
      <c r="AU134" s="241" t="s">
        <v>89</v>
      </c>
      <c r="AV134" s="13" t="s">
        <v>87</v>
      </c>
      <c r="AW134" s="13" t="s">
        <v>34</v>
      </c>
      <c r="AX134" s="13" t="s">
        <v>79</v>
      </c>
      <c r="AY134" s="241" t="s">
        <v>121</v>
      </c>
    </row>
    <row r="135" s="13" customFormat="1">
      <c r="A135" s="13"/>
      <c r="B135" s="232"/>
      <c r="C135" s="233"/>
      <c r="D135" s="227" t="s">
        <v>132</v>
      </c>
      <c r="E135" s="234" t="s">
        <v>1</v>
      </c>
      <c r="F135" s="235" t="s">
        <v>134</v>
      </c>
      <c r="G135" s="233"/>
      <c r="H135" s="234" t="s">
        <v>1</v>
      </c>
      <c r="I135" s="236"/>
      <c r="J135" s="233"/>
      <c r="K135" s="233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132</v>
      </c>
      <c r="AU135" s="241" t="s">
        <v>89</v>
      </c>
      <c r="AV135" s="13" t="s">
        <v>87</v>
      </c>
      <c r="AW135" s="13" t="s">
        <v>34</v>
      </c>
      <c r="AX135" s="13" t="s">
        <v>79</v>
      </c>
      <c r="AY135" s="241" t="s">
        <v>121</v>
      </c>
    </row>
    <row r="136" s="14" customFormat="1">
      <c r="A136" s="14"/>
      <c r="B136" s="242"/>
      <c r="C136" s="243"/>
      <c r="D136" s="227" t="s">
        <v>132</v>
      </c>
      <c r="E136" s="244" t="s">
        <v>1</v>
      </c>
      <c r="F136" s="245" t="s">
        <v>135</v>
      </c>
      <c r="G136" s="243"/>
      <c r="H136" s="246">
        <v>68.200000000000003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132</v>
      </c>
      <c r="AU136" s="252" t="s">
        <v>89</v>
      </c>
      <c r="AV136" s="14" t="s">
        <v>89</v>
      </c>
      <c r="AW136" s="14" t="s">
        <v>34</v>
      </c>
      <c r="AX136" s="14" t="s">
        <v>87</v>
      </c>
      <c r="AY136" s="252" t="s">
        <v>121</v>
      </c>
    </row>
    <row r="137" s="2" customFormat="1">
      <c r="A137" s="38"/>
      <c r="B137" s="39"/>
      <c r="C137" s="214" t="s">
        <v>140</v>
      </c>
      <c r="D137" s="214" t="s">
        <v>123</v>
      </c>
      <c r="E137" s="215" t="s">
        <v>141</v>
      </c>
      <c r="F137" s="216" t="s">
        <v>142</v>
      </c>
      <c r="G137" s="217" t="s">
        <v>143</v>
      </c>
      <c r="H137" s="218">
        <v>177.59999999999999</v>
      </c>
      <c r="I137" s="219"/>
      <c r="J137" s="220">
        <f>ROUND(I137*H137,2)</f>
        <v>0</v>
      </c>
      <c r="K137" s="216" t="s">
        <v>127</v>
      </c>
      <c r="L137" s="44"/>
      <c r="M137" s="221" t="s">
        <v>1</v>
      </c>
      <c r="N137" s="222" t="s">
        <v>44</v>
      </c>
      <c r="O137" s="91"/>
      <c r="P137" s="223">
        <f>O137*H137</f>
        <v>0</v>
      </c>
      <c r="Q137" s="223">
        <v>3.0000000000000001E-05</v>
      </c>
      <c r="R137" s="223">
        <f>Q137*H137</f>
        <v>0.0053280000000000003</v>
      </c>
      <c r="S137" s="223">
        <v>0</v>
      </c>
      <c r="T137" s="22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5" t="s">
        <v>128</v>
      </c>
      <c r="AT137" s="225" t="s">
        <v>123</v>
      </c>
      <c r="AU137" s="225" t="s">
        <v>89</v>
      </c>
      <c r="AY137" s="17" t="s">
        <v>121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7" t="s">
        <v>87</v>
      </c>
      <c r="BK137" s="226">
        <f>ROUND(I137*H137,2)</f>
        <v>0</v>
      </c>
      <c r="BL137" s="17" t="s">
        <v>128</v>
      </c>
      <c r="BM137" s="225" t="s">
        <v>144</v>
      </c>
    </row>
    <row r="138" s="2" customFormat="1">
      <c r="A138" s="38"/>
      <c r="B138" s="39"/>
      <c r="C138" s="40"/>
      <c r="D138" s="227" t="s">
        <v>130</v>
      </c>
      <c r="E138" s="40"/>
      <c r="F138" s="228" t="s">
        <v>145</v>
      </c>
      <c r="G138" s="40"/>
      <c r="H138" s="40"/>
      <c r="I138" s="229"/>
      <c r="J138" s="40"/>
      <c r="K138" s="40"/>
      <c r="L138" s="44"/>
      <c r="M138" s="230"/>
      <c r="N138" s="23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130</v>
      </c>
      <c r="AU138" s="17" t="s">
        <v>89</v>
      </c>
    </row>
    <row r="139" s="14" customFormat="1">
      <c r="A139" s="14"/>
      <c r="B139" s="242"/>
      <c r="C139" s="243"/>
      <c r="D139" s="227" t="s">
        <v>132</v>
      </c>
      <c r="E139" s="244" t="s">
        <v>1</v>
      </c>
      <c r="F139" s="245" t="s">
        <v>146</v>
      </c>
      <c r="G139" s="243"/>
      <c r="H139" s="246">
        <v>177.59999999999999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132</v>
      </c>
      <c r="AU139" s="252" t="s">
        <v>89</v>
      </c>
      <c r="AV139" s="14" t="s">
        <v>89</v>
      </c>
      <c r="AW139" s="14" t="s">
        <v>34</v>
      </c>
      <c r="AX139" s="14" t="s">
        <v>87</v>
      </c>
      <c r="AY139" s="252" t="s">
        <v>121</v>
      </c>
    </row>
    <row r="140" s="2" customFormat="1">
      <c r="A140" s="38"/>
      <c r="B140" s="39"/>
      <c r="C140" s="214" t="s">
        <v>128</v>
      </c>
      <c r="D140" s="214" t="s">
        <v>123</v>
      </c>
      <c r="E140" s="215" t="s">
        <v>147</v>
      </c>
      <c r="F140" s="216" t="s">
        <v>148</v>
      </c>
      <c r="G140" s="217" t="s">
        <v>149</v>
      </c>
      <c r="H140" s="218">
        <v>7.4000000000000004</v>
      </c>
      <c r="I140" s="219"/>
      <c r="J140" s="220">
        <f>ROUND(I140*H140,2)</f>
        <v>0</v>
      </c>
      <c r="K140" s="216" t="s">
        <v>127</v>
      </c>
      <c r="L140" s="44"/>
      <c r="M140" s="221" t="s">
        <v>1</v>
      </c>
      <c r="N140" s="222" t="s">
        <v>44</v>
      </c>
      <c r="O140" s="91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5" t="s">
        <v>128</v>
      </c>
      <c r="AT140" s="225" t="s">
        <v>123</v>
      </c>
      <c r="AU140" s="225" t="s">
        <v>89</v>
      </c>
      <c r="AY140" s="17" t="s">
        <v>121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7" t="s">
        <v>87</v>
      </c>
      <c r="BK140" s="226">
        <f>ROUND(I140*H140,2)</f>
        <v>0</v>
      </c>
      <c r="BL140" s="17" t="s">
        <v>128</v>
      </c>
      <c r="BM140" s="225" t="s">
        <v>150</v>
      </c>
    </row>
    <row r="141" s="14" customFormat="1">
      <c r="A141" s="14"/>
      <c r="B141" s="242"/>
      <c r="C141" s="243"/>
      <c r="D141" s="227" t="s">
        <v>132</v>
      </c>
      <c r="E141" s="244" t="s">
        <v>1</v>
      </c>
      <c r="F141" s="245" t="s">
        <v>151</v>
      </c>
      <c r="G141" s="243"/>
      <c r="H141" s="246">
        <v>7.4000000000000004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132</v>
      </c>
      <c r="AU141" s="252" t="s">
        <v>89</v>
      </c>
      <c r="AV141" s="14" t="s">
        <v>89</v>
      </c>
      <c r="AW141" s="14" t="s">
        <v>34</v>
      </c>
      <c r="AX141" s="14" t="s">
        <v>87</v>
      </c>
      <c r="AY141" s="252" t="s">
        <v>121</v>
      </c>
    </row>
    <row r="142" s="2" customFormat="1" ht="90" customHeight="1">
      <c r="A142" s="38"/>
      <c r="B142" s="39"/>
      <c r="C142" s="214" t="s">
        <v>152</v>
      </c>
      <c r="D142" s="214" t="s">
        <v>123</v>
      </c>
      <c r="E142" s="215" t="s">
        <v>153</v>
      </c>
      <c r="F142" s="216" t="s">
        <v>154</v>
      </c>
      <c r="G142" s="217" t="s">
        <v>155</v>
      </c>
      <c r="H142" s="218">
        <v>2.2000000000000002</v>
      </c>
      <c r="I142" s="219"/>
      <c r="J142" s="220">
        <f>ROUND(I142*H142,2)</f>
        <v>0</v>
      </c>
      <c r="K142" s="216" t="s">
        <v>127</v>
      </c>
      <c r="L142" s="44"/>
      <c r="M142" s="221" t="s">
        <v>1</v>
      </c>
      <c r="N142" s="222" t="s">
        <v>44</v>
      </c>
      <c r="O142" s="91"/>
      <c r="P142" s="223">
        <f>O142*H142</f>
        <v>0</v>
      </c>
      <c r="Q142" s="223">
        <v>0.036900000000000002</v>
      </c>
      <c r="R142" s="223">
        <f>Q142*H142</f>
        <v>0.081180000000000016</v>
      </c>
      <c r="S142" s="223">
        <v>0</v>
      </c>
      <c r="T142" s="22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5" t="s">
        <v>128</v>
      </c>
      <c r="AT142" s="225" t="s">
        <v>123</v>
      </c>
      <c r="AU142" s="225" t="s">
        <v>89</v>
      </c>
      <c r="AY142" s="17" t="s">
        <v>121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7" t="s">
        <v>87</v>
      </c>
      <c r="BK142" s="226">
        <f>ROUND(I142*H142,2)</f>
        <v>0</v>
      </c>
      <c r="BL142" s="17" t="s">
        <v>128</v>
      </c>
      <c r="BM142" s="225" t="s">
        <v>156</v>
      </c>
    </row>
    <row r="143" s="14" customFormat="1">
      <c r="A143" s="14"/>
      <c r="B143" s="242"/>
      <c r="C143" s="243"/>
      <c r="D143" s="227" t="s">
        <v>132</v>
      </c>
      <c r="E143" s="244" t="s">
        <v>1</v>
      </c>
      <c r="F143" s="245" t="s">
        <v>157</v>
      </c>
      <c r="G143" s="243"/>
      <c r="H143" s="246">
        <v>2.2000000000000002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132</v>
      </c>
      <c r="AU143" s="252" t="s">
        <v>89</v>
      </c>
      <c r="AV143" s="14" t="s">
        <v>89</v>
      </c>
      <c r="AW143" s="14" t="s">
        <v>34</v>
      </c>
      <c r="AX143" s="14" t="s">
        <v>87</v>
      </c>
      <c r="AY143" s="252" t="s">
        <v>121</v>
      </c>
    </row>
    <row r="144" s="2" customFormat="1">
      <c r="A144" s="38"/>
      <c r="B144" s="39"/>
      <c r="C144" s="214" t="s">
        <v>158</v>
      </c>
      <c r="D144" s="214" t="s">
        <v>123</v>
      </c>
      <c r="E144" s="215" t="s">
        <v>159</v>
      </c>
      <c r="F144" s="216" t="s">
        <v>160</v>
      </c>
      <c r="G144" s="217" t="s">
        <v>161</v>
      </c>
      <c r="H144" s="218">
        <v>4.0039999999999996</v>
      </c>
      <c r="I144" s="219"/>
      <c r="J144" s="220">
        <f>ROUND(I144*H144,2)</f>
        <v>0</v>
      </c>
      <c r="K144" s="216" t="s">
        <v>127</v>
      </c>
      <c r="L144" s="44"/>
      <c r="M144" s="221" t="s">
        <v>1</v>
      </c>
      <c r="N144" s="222" t="s">
        <v>44</v>
      </c>
      <c r="O144" s="91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5" t="s">
        <v>128</v>
      </c>
      <c r="AT144" s="225" t="s">
        <v>123</v>
      </c>
      <c r="AU144" s="225" t="s">
        <v>89</v>
      </c>
      <c r="AY144" s="17" t="s">
        <v>121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7" t="s">
        <v>87</v>
      </c>
      <c r="BK144" s="226">
        <f>ROUND(I144*H144,2)</f>
        <v>0</v>
      </c>
      <c r="BL144" s="17" t="s">
        <v>128</v>
      </c>
      <c r="BM144" s="225" t="s">
        <v>162</v>
      </c>
    </row>
    <row r="145" s="14" customFormat="1">
      <c r="A145" s="14"/>
      <c r="B145" s="242"/>
      <c r="C145" s="243"/>
      <c r="D145" s="227" t="s">
        <v>132</v>
      </c>
      <c r="E145" s="244" t="s">
        <v>1</v>
      </c>
      <c r="F145" s="245" t="s">
        <v>163</v>
      </c>
      <c r="G145" s="243"/>
      <c r="H145" s="246">
        <v>4.0039999999999996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132</v>
      </c>
      <c r="AU145" s="252" t="s">
        <v>89</v>
      </c>
      <c r="AV145" s="14" t="s">
        <v>89</v>
      </c>
      <c r="AW145" s="14" t="s">
        <v>34</v>
      </c>
      <c r="AX145" s="14" t="s">
        <v>87</v>
      </c>
      <c r="AY145" s="252" t="s">
        <v>121</v>
      </c>
    </row>
    <row r="146" s="2" customFormat="1" ht="55.5" customHeight="1">
      <c r="A146" s="38"/>
      <c r="B146" s="39"/>
      <c r="C146" s="214" t="s">
        <v>164</v>
      </c>
      <c r="D146" s="214" t="s">
        <v>123</v>
      </c>
      <c r="E146" s="215" t="s">
        <v>165</v>
      </c>
      <c r="F146" s="216" t="s">
        <v>166</v>
      </c>
      <c r="G146" s="217" t="s">
        <v>161</v>
      </c>
      <c r="H146" s="218">
        <v>63.774999999999999</v>
      </c>
      <c r="I146" s="219"/>
      <c r="J146" s="220">
        <f>ROUND(I146*H146,2)</f>
        <v>0</v>
      </c>
      <c r="K146" s="216" t="s">
        <v>127</v>
      </c>
      <c r="L146" s="44"/>
      <c r="M146" s="221" t="s">
        <v>1</v>
      </c>
      <c r="N146" s="222" t="s">
        <v>44</v>
      </c>
      <c r="O146" s="91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128</v>
      </c>
      <c r="AT146" s="225" t="s">
        <v>123</v>
      </c>
      <c r="AU146" s="225" t="s">
        <v>89</v>
      </c>
      <c r="AY146" s="17" t="s">
        <v>121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87</v>
      </c>
      <c r="BK146" s="226">
        <f>ROUND(I146*H146,2)</f>
        <v>0</v>
      </c>
      <c r="BL146" s="17" t="s">
        <v>128</v>
      </c>
      <c r="BM146" s="225" t="s">
        <v>167</v>
      </c>
    </row>
    <row r="147" s="13" customFormat="1">
      <c r="A147" s="13"/>
      <c r="B147" s="232"/>
      <c r="C147" s="233"/>
      <c r="D147" s="227" t="s">
        <v>132</v>
      </c>
      <c r="E147" s="234" t="s">
        <v>1</v>
      </c>
      <c r="F147" s="235" t="s">
        <v>133</v>
      </c>
      <c r="G147" s="233"/>
      <c r="H147" s="234" t="s">
        <v>1</v>
      </c>
      <c r="I147" s="236"/>
      <c r="J147" s="233"/>
      <c r="K147" s="233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132</v>
      </c>
      <c r="AU147" s="241" t="s">
        <v>89</v>
      </c>
      <c r="AV147" s="13" t="s">
        <v>87</v>
      </c>
      <c r="AW147" s="13" t="s">
        <v>34</v>
      </c>
      <c r="AX147" s="13" t="s">
        <v>79</v>
      </c>
      <c r="AY147" s="241" t="s">
        <v>121</v>
      </c>
    </row>
    <row r="148" s="13" customFormat="1">
      <c r="A148" s="13"/>
      <c r="B148" s="232"/>
      <c r="C148" s="233"/>
      <c r="D148" s="227" t="s">
        <v>132</v>
      </c>
      <c r="E148" s="234" t="s">
        <v>1</v>
      </c>
      <c r="F148" s="235" t="s">
        <v>134</v>
      </c>
      <c r="G148" s="233"/>
      <c r="H148" s="234" t="s">
        <v>1</v>
      </c>
      <c r="I148" s="236"/>
      <c r="J148" s="233"/>
      <c r="K148" s="233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132</v>
      </c>
      <c r="AU148" s="241" t="s">
        <v>89</v>
      </c>
      <c r="AV148" s="13" t="s">
        <v>87</v>
      </c>
      <c r="AW148" s="13" t="s">
        <v>34</v>
      </c>
      <c r="AX148" s="13" t="s">
        <v>79</v>
      </c>
      <c r="AY148" s="241" t="s">
        <v>121</v>
      </c>
    </row>
    <row r="149" s="13" customFormat="1">
      <c r="A149" s="13"/>
      <c r="B149" s="232"/>
      <c r="C149" s="233"/>
      <c r="D149" s="227" t="s">
        <v>132</v>
      </c>
      <c r="E149" s="234" t="s">
        <v>1</v>
      </c>
      <c r="F149" s="235" t="s">
        <v>168</v>
      </c>
      <c r="G149" s="233"/>
      <c r="H149" s="234" t="s">
        <v>1</v>
      </c>
      <c r="I149" s="236"/>
      <c r="J149" s="233"/>
      <c r="K149" s="233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132</v>
      </c>
      <c r="AU149" s="241" t="s">
        <v>89</v>
      </c>
      <c r="AV149" s="13" t="s">
        <v>87</v>
      </c>
      <c r="AW149" s="13" t="s">
        <v>34</v>
      </c>
      <c r="AX149" s="13" t="s">
        <v>79</v>
      </c>
      <c r="AY149" s="241" t="s">
        <v>121</v>
      </c>
    </row>
    <row r="150" s="14" customFormat="1">
      <c r="A150" s="14"/>
      <c r="B150" s="242"/>
      <c r="C150" s="243"/>
      <c r="D150" s="227" t="s">
        <v>132</v>
      </c>
      <c r="E150" s="244" t="s">
        <v>1</v>
      </c>
      <c r="F150" s="245" t="s">
        <v>169</v>
      </c>
      <c r="G150" s="243"/>
      <c r="H150" s="246">
        <v>57.670000000000002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132</v>
      </c>
      <c r="AU150" s="252" t="s">
        <v>89</v>
      </c>
      <c r="AV150" s="14" t="s">
        <v>89</v>
      </c>
      <c r="AW150" s="14" t="s">
        <v>34</v>
      </c>
      <c r="AX150" s="14" t="s">
        <v>79</v>
      </c>
      <c r="AY150" s="252" t="s">
        <v>121</v>
      </c>
    </row>
    <row r="151" s="14" customFormat="1">
      <c r="A151" s="14"/>
      <c r="B151" s="242"/>
      <c r="C151" s="243"/>
      <c r="D151" s="227" t="s">
        <v>132</v>
      </c>
      <c r="E151" s="244" t="s">
        <v>1</v>
      </c>
      <c r="F151" s="245" t="s">
        <v>170</v>
      </c>
      <c r="G151" s="243"/>
      <c r="H151" s="246">
        <v>6.1050000000000004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132</v>
      </c>
      <c r="AU151" s="252" t="s">
        <v>89</v>
      </c>
      <c r="AV151" s="14" t="s">
        <v>89</v>
      </c>
      <c r="AW151" s="14" t="s">
        <v>34</v>
      </c>
      <c r="AX151" s="14" t="s">
        <v>79</v>
      </c>
      <c r="AY151" s="252" t="s">
        <v>121</v>
      </c>
    </row>
    <row r="152" s="15" customFormat="1">
      <c r="A152" s="15"/>
      <c r="B152" s="253"/>
      <c r="C152" s="254"/>
      <c r="D152" s="227" t="s">
        <v>132</v>
      </c>
      <c r="E152" s="255" t="s">
        <v>1</v>
      </c>
      <c r="F152" s="256" t="s">
        <v>171</v>
      </c>
      <c r="G152" s="254"/>
      <c r="H152" s="257">
        <v>63.774999999999999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132</v>
      </c>
      <c r="AU152" s="263" t="s">
        <v>89</v>
      </c>
      <c r="AV152" s="15" t="s">
        <v>128</v>
      </c>
      <c r="AW152" s="15" t="s">
        <v>34</v>
      </c>
      <c r="AX152" s="15" t="s">
        <v>87</v>
      </c>
      <c r="AY152" s="263" t="s">
        <v>121</v>
      </c>
    </row>
    <row r="153" s="2" customFormat="1" ht="55.5" customHeight="1">
      <c r="A153" s="38"/>
      <c r="B153" s="39"/>
      <c r="C153" s="214" t="s">
        <v>172</v>
      </c>
      <c r="D153" s="214" t="s">
        <v>123</v>
      </c>
      <c r="E153" s="215" t="s">
        <v>173</v>
      </c>
      <c r="F153" s="216" t="s">
        <v>174</v>
      </c>
      <c r="G153" s="217" t="s">
        <v>161</v>
      </c>
      <c r="H153" s="218">
        <v>63.774999999999999</v>
      </c>
      <c r="I153" s="219"/>
      <c r="J153" s="220">
        <f>ROUND(I153*H153,2)</f>
        <v>0</v>
      </c>
      <c r="K153" s="216" t="s">
        <v>127</v>
      </c>
      <c r="L153" s="44"/>
      <c r="M153" s="221" t="s">
        <v>1</v>
      </c>
      <c r="N153" s="222" t="s">
        <v>44</v>
      </c>
      <c r="O153" s="91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5" t="s">
        <v>128</v>
      </c>
      <c r="AT153" s="225" t="s">
        <v>123</v>
      </c>
      <c r="AU153" s="225" t="s">
        <v>89</v>
      </c>
      <c r="AY153" s="17" t="s">
        <v>121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87</v>
      </c>
      <c r="BK153" s="226">
        <f>ROUND(I153*H153,2)</f>
        <v>0</v>
      </c>
      <c r="BL153" s="17" t="s">
        <v>128</v>
      </c>
      <c r="BM153" s="225" t="s">
        <v>175</v>
      </c>
    </row>
    <row r="154" s="13" customFormat="1">
      <c r="A154" s="13"/>
      <c r="B154" s="232"/>
      <c r="C154" s="233"/>
      <c r="D154" s="227" t="s">
        <v>132</v>
      </c>
      <c r="E154" s="234" t="s">
        <v>1</v>
      </c>
      <c r="F154" s="235" t="s">
        <v>133</v>
      </c>
      <c r="G154" s="233"/>
      <c r="H154" s="234" t="s">
        <v>1</v>
      </c>
      <c r="I154" s="236"/>
      <c r="J154" s="233"/>
      <c r="K154" s="233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132</v>
      </c>
      <c r="AU154" s="241" t="s">
        <v>89</v>
      </c>
      <c r="AV154" s="13" t="s">
        <v>87</v>
      </c>
      <c r="AW154" s="13" t="s">
        <v>34</v>
      </c>
      <c r="AX154" s="13" t="s">
        <v>79</v>
      </c>
      <c r="AY154" s="241" t="s">
        <v>121</v>
      </c>
    </row>
    <row r="155" s="13" customFormat="1">
      <c r="A155" s="13"/>
      <c r="B155" s="232"/>
      <c r="C155" s="233"/>
      <c r="D155" s="227" t="s">
        <v>132</v>
      </c>
      <c r="E155" s="234" t="s">
        <v>1</v>
      </c>
      <c r="F155" s="235" t="s">
        <v>134</v>
      </c>
      <c r="G155" s="233"/>
      <c r="H155" s="234" t="s">
        <v>1</v>
      </c>
      <c r="I155" s="236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132</v>
      </c>
      <c r="AU155" s="241" t="s">
        <v>89</v>
      </c>
      <c r="AV155" s="13" t="s">
        <v>87</v>
      </c>
      <c r="AW155" s="13" t="s">
        <v>34</v>
      </c>
      <c r="AX155" s="13" t="s">
        <v>79</v>
      </c>
      <c r="AY155" s="241" t="s">
        <v>121</v>
      </c>
    </row>
    <row r="156" s="13" customFormat="1">
      <c r="A156" s="13"/>
      <c r="B156" s="232"/>
      <c r="C156" s="233"/>
      <c r="D156" s="227" t="s">
        <v>132</v>
      </c>
      <c r="E156" s="234" t="s">
        <v>1</v>
      </c>
      <c r="F156" s="235" t="s">
        <v>168</v>
      </c>
      <c r="G156" s="233"/>
      <c r="H156" s="234" t="s">
        <v>1</v>
      </c>
      <c r="I156" s="236"/>
      <c r="J156" s="233"/>
      <c r="K156" s="233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132</v>
      </c>
      <c r="AU156" s="241" t="s">
        <v>89</v>
      </c>
      <c r="AV156" s="13" t="s">
        <v>87</v>
      </c>
      <c r="AW156" s="13" t="s">
        <v>34</v>
      </c>
      <c r="AX156" s="13" t="s">
        <v>79</v>
      </c>
      <c r="AY156" s="241" t="s">
        <v>121</v>
      </c>
    </row>
    <row r="157" s="14" customFormat="1">
      <c r="A157" s="14"/>
      <c r="B157" s="242"/>
      <c r="C157" s="243"/>
      <c r="D157" s="227" t="s">
        <v>132</v>
      </c>
      <c r="E157" s="244" t="s">
        <v>1</v>
      </c>
      <c r="F157" s="245" t="s">
        <v>169</v>
      </c>
      <c r="G157" s="243"/>
      <c r="H157" s="246">
        <v>57.670000000000002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132</v>
      </c>
      <c r="AU157" s="252" t="s">
        <v>89</v>
      </c>
      <c r="AV157" s="14" t="s">
        <v>89</v>
      </c>
      <c r="AW157" s="14" t="s">
        <v>34</v>
      </c>
      <c r="AX157" s="14" t="s">
        <v>79</v>
      </c>
      <c r="AY157" s="252" t="s">
        <v>121</v>
      </c>
    </row>
    <row r="158" s="14" customFormat="1">
      <c r="A158" s="14"/>
      <c r="B158" s="242"/>
      <c r="C158" s="243"/>
      <c r="D158" s="227" t="s">
        <v>132</v>
      </c>
      <c r="E158" s="244" t="s">
        <v>1</v>
      </c>
      <c r="F158" s="245" t="s">
        <v>170</v>
      </c>
      <c r="G158" s="243"/>
      <c r="H158" s="246">
        <v>6.1050000000000004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132</v>
      </c>
      <c r="AU158" s="252" t="s">
        <v>89</v>
      </c>
      <c r="AV158" s="14" t="s">
        <v>89</v>
      </c>
      <c r="AW158" s="14" t="s">
        <v>34</v>
      </c>
      <c r="AX158" s="14" t="s">
        <v>79</v>
      </c>
      <c r="AY158" s="252" t="s">
        <v>121</v>
      </c>
    </row>
    <row r="159" s="15" customFormat="1">
      <c r="A159" s="15"/>
      <c r="B159" s="253"/>
      <c r="C159" s="254"/>
      <c r="D159" s="227" t="s">
        <v>132</v>
      </c>
      <c r="E159" s="255" t="s">
        <v>1</v>
      </c>
      <c r="F159" s="256" t="s">
        <v>171</v>
      </c>
      <c r="G159" s="254"/>
      <c r="H159" s="257">
        <v>63.774999999999999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132</v>
      </c>
      <c r="AU159" s="263" t="s">
        <v>89</v>
      </c>
      <c r="AV159" s="15" t="s">
        <v>128</v>
      </c>
      <c r="AW159" s="15" t="s">
        <v>34</v>
      </c>
      <c r="AX159" s="15" t="s">
        <v>87</v>
      </c>
      <c r="AY159" s="263" t="s">
        <v>121</v>
      </c>
    </row>
    <row r="160" s="2" customFormat="1">
      <c r="A160" s="38"/>
      <c r="B160" s="39"/>
      <c r="C160" s="214" t="s">
        <v>176</v>
      </c>
      <c r="D160" s="214" t="s">
        <v>123</v>
      </c>
      <c r="E160" s="215" t="s">
        <v>177</v>
      </c>
      <c r="F160" s="216" t="s">
        <v>178</v>
      </c>
      <c r="G160" s="217" t="s">
        <v>126</v>
      </c>
      <c r="H160" s="218">
        <v>246.91</v>
      </c>
      <c r="I160" s="219"/>
      <c r="J160" s="220">
        <f>ROUND(I160*H160,2)</f>
        <v>0</v>
      </c>
      <c r="K160" s="216" t="s">
        <v>127</v>
      </c>
      <c r="L160" s="44"/>
      <c r="M160" s="221" t="s">
        <v>1</v>
      </c>
      <c r="N160" s="222" t="s">
        <v>44</v>
      </c>
      <c r="O160" s="91"/>
      <c r="P160" s="223">
        <f>O160*H160</f>
        <v>0</v>
      </c>
      <c r="Q160" s="223">
        <v>0.00058</v>
      </c>
      <c r="R160" s="223">
        <f>Q160*H160</f>
        <v>0.1432078</v>
      </c>
      <c r="S160" s="223">
        <v>0</v>
      </c>
      <c r="T160" s="22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5" t="s">
        <v>128</v>
      </c>
      <c r="AT160" s="225" t="s">
        <v>123</v>
      </c>
      <c r="AU160" s="225" t="s">
        <v>89</v>
      </c>
      <c r="AY160" s="17" t="s">
        <v>121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7" t="s">
        <v>87</v>
      </c>
      <c r="BK160" s="226">
        <f>ROUND(I160*H160,2)</f>
        <v>0</v>
      </c>
      <c r="BL160" s="17" t="s">
        <v>128</v>
      </c>
      <c r="BM160" s="225" t="s">
        <v>179</v>
      </c>
    </row>
    <row r="161" s="13" customFormat="1">
      <c r="A161" s="13"/>
      <c r="B161" s="232"/>
      <c r="C161" s="233"/>
      <c r="D161" s="227" t="s">
        <v>132</v>
      </c>
      <c r="E161" s="234" t="s">
        <v>1</v>
      </c>
      <c r="F161" s="235" t="s">
        <v>133</v>
      </c>
      <c r="G161" s="233"/>
      <c r="H161" s="234" t="s">
        <v>1</v>
      </c>
      <c r="I161" s="236"/>
      <c r="J161" s="233"/>
      <c r="K161" s="233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132</v>
      </c>
      <c r="AU161" s="241" t="s">
        <v>89</v>
      </c>
      <c r="AV161" s="13" t="s">
        <v>87</v>
      </c>
      <c r="AW161" s="13" t="s">
        <v>34</v>
      </c>
      <c r="AX161" s="13" t="s">
        <v>79</v>
      </c>
      <c r="AY161" s="241" t="s">
        <v>121</v>
      </c>
    </row>
    <row r="162" s="13" customFormat="1">
      <c r="A162" s="13"/>
      <c r="B162" s="232"/>
      <c r="C162" s="233"/>
      <c r="D162" s="227" t="s">
        <v>132</v>
      </c>
      <c r="E162" s="234" t="s">
        <v>1</v>
      </c>
      <c r="F162" s="235" t="s">
        <v>180</v>
      </c>
      <c r="G162" s="233"/>
      <c r="H162" s="234" t="s">
        <v>1</v>
      </c>
      <c r="I162" s="236"/>
      <c r="J162" s="233"/>
      <c r="K162" s="233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132</v>
      </c>
      <c r="AU162" s="241" t="s">
        <v>89</v>
      </c>
      <c r="AV162" s="13" t="s">
        <v>87</v>
      </c>
      <c r="AW162" s="13" t="s">
        <v>34</v>
      </c>
      <c r="AX162" s="13" t="s">
        <v>79</v>
      </c>
      <c r="AY162" s="241" t="s">
        <v>121</v>
      </c>
    </row>
    <row r="163" s="14" customFormat="1">
      <c r="A163" s="14"/>
      <c r="B163" s="242"/>
      <c r="C163" s="243"/>
      <c r="D163" s="227" t="s">
        <v>132</v>
      </c>
      <c r="E163" s="244" t="s">
        <v>1</v>
      </c>
      <c r="F163" s="245" t="s">
        <v>181</v>
      </c>
      <c r="G163" s="243"/>
      <c r="H163" s="246">
        <v>246.91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132</v>
      </c>
      <c r="AU163" s="252" t="s">
        <v>89</v>
      </c>
      <c r="AV163" s="14" t="s">
        <v>89</v>
      </c>
      <c r="AW163" s="14" t="s">
        <v>34</v>
      </c>
      <c r="AX163" s="14" t="s">
        <v>87</v>
      </c>
      <c r="AY163" s="252" t="s">
        <v>121</v>
      </c>
    </row>
    <row r="164" s="2" customFormat="1">
      <c r="A164" s="38"/>
      <c r="B164" s="39"/>
      <c r="C164" s="214" t="s">
        <v>182</v>
      </c>
      <c r="D164" s="214" t="s">
        <v>123</v>
      </c>
      <c r="E164" s="215" t="s">
        <v>183</v>
      </c>
      <c r="F164" s="216" t="s">
        <v>184</v>
      </c>
      <c r="G164" s="217" t="s">
        <v>126</v>
      </c>
      <c r="H164" s="218">
        <v>246.91</v>
      </c>
      <c r="I164" s="219"/>
      <c r="J164" s="220">
        <f>ROUND(I164*H164,2)</f>
        <v>0</v>
      </c>
      <c r="K164" s="216" t="s">
        <v>127</v>
      </c>
      <c r="L164" s="44"/>
      <c r="M164" s="221" t="s">
        <v>1</v>
      </c>
      <c r="N164" s="222" t="s">
        <v>44</v>
      </c>
      <c r="O164" s="91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5" t="s">
        <v>128</v>
      </c>
      <c r="AT164" s="225" t="s">
        <v>123</v>
      </c>
      <c r="AU164" s="225" t="s">
        <v>89</v>
      </c>
      <c r="AY164" s="17" t="s">
        <v>121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7" t="s">
        <v>87</v>
      </c>
      <c r="BK164" s="226">
        <f>ROUND(I164*H164,2)</f>
        <v>0</v>
      </c>
      <c r="BL164" s="17" t="s">
        <v>128</v>
      </c>
      <c r="BM164" s="225" t="s">
        <v>185</v>
      </c>
    </row>
    <row r="165" s="13" customFormat="1">
      <c r="A165" s="13"/>
      <c r="B165" s="232"/>
      <c r="C165" s="233"/>
      <c r="D165" s="227" t="s">
        <v>132</v>
      </c>
      <c r="E165" s="234" t="s">
        <v>1</v>
      </c>
      <c r="F165" s="235" t="s">
        <v>186</v>
      </c>
      <c r="G165" s="233"/>
      <c r="H165" s="234" t="s">
        <v>1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132</v>
      </c>
      <c r="AU165" s="241" t="s">
        <v>89</v>
      </c>
      <c r="AV165" s="13" t="s">
        <v>87</v>
      </c>
      <c r="AW165" s="13" t="s">
        <v>34</v>
      </c>
      <c r="AX165" s="13" t="s">
        <v>79</v>
      </c>
      <c r="AY165" s="241" t="s">
        <v>121</v>
      </c>
    </row>
    <row r="166" s="14" customFormat="1">
      <c r="A166" s="14"/>
      <c r="B166" s="242"/>
      <c r="C166" s="243"/>
      <c r="D166" s="227" t="s">
        <v>132</v>
      </c>
      <c r="E166" s="244" t="s">
        <v>1</v>
      </c>
      <c r="F166" s="245" t="s">
        <v>181</v>
      </c>
      <c r="G166" s="243"/>
      <c r="H166" s="246">
        <v>246.91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132</v>
      </c>
      <c r="AU166" s="252" t="s">
        <v>89</v>
      </c>
      <c r="AV166" s="14" t="s">
        <v>89</v>
      </c>
      <c r="AW166" s="14" t="s">
        <v>34</v>
      </c>
      <c r="AX166" s="14" t="s">
        <v>87</v>
      </c>
      <c r="AY166" s="252" t="s">
        <v>121</v>
      </c>
    </row>
    <row r="167" s="2" customFormat="1">
      <c r="A167" s="38"/>
      <c r="B167" s="39"/>
      <c r="C167" s="214" t="s">
        <v>187</v>
      </c>
      <c r="D167" s="214" t="s">
        <v>123</v>
      </c>
      <c r="E167" s="215" t="s">
        <v>188</v>
      </c>
      <c r="F167" s="216" t="s">
        <v>189</v>
      </c>
      <c r="G167" s="217" t="s">
        <v>161</v>
      </c>
      <c r="H167" s="218">
        <v>63.774999999999999</v>
      </c>
      <c r="I167" s="219"/>
      <c r="J167" s="220">
        <f>ROUND(I167*H167,2)</f>
        <v>0</v>
      </c>
      <c r="K167" s="216" t="s">
        <v>127</v>
      </c>
      <c r="L167" s="44"/>
      <c r="M167" s="221" t="s">
        <v>1</v>
      </c>
      <c r="N167" s="222" t="s">
        <v>44</v>
      </c>
      <c r="O167" s="91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5" t="s">
        <v>128</v>
      </c>
      <c r="AT167" s="225" t="s">
        <v>123</v>
      </c>
      <c r="AU167" s="225" t="s">
        <v>89</v>
      </c>
      <c r="AY167" s="17" t="s">
        <v>121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87</v>
      </c>
      <c r="BK167" s="226">
        <f>ROUND(I167*H167,2)</f>
        <v>0</v>
      </c>
      <c r="BL167" s="17" t="s">
        <v>128</v>
      </c>
      <c r="BM167" s="225" t="s">
        <v>190</v>
      </c>
    </row>
    <row r="168" s="13" customFormat="1">
      <c r="A168" s="13"/>
      <c r="B168" s="232"/>
      <c r="C168" s="233"/>
      <c r="D168" s="227" t="s">
        <v>132</v>
      </c>
      <c r="E168" s="234" t="s">
        <v>1</v>
      </c>
      <c r="F168" s="235" t="s">
        <v>191</v>
      </c>
      <c r="G168" s="233"/>
      <c r="H168" s="234" t="s">
        <v>1</v>
      </c>
      <c r="I168" s="236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132</v>
      </c>
      <c r="AU168" s="241" t="s">
        <v>89</v>
      </c>
      <c r="AV168" s="13" t="s">
        <v>87</v>
      </c>
      <c r="AW168" s="13" t="s">
        <v>34</v>
      </c>
      <c r="AX168" s="13" t="s">
        <v>79</v>
      </c>
      <c r="AY168" s="241" t="s">
        <v>121</v>
      </c>
    </row>
    <row r="169" s="14" customFormat="1">
      <c r="A169" s="14"/>
      <c r="B169" s="242"/>
      <c r="C169" s="243"/>
      <c r="D169" s="227" t="s">
        <v>132</v>
      </c>
      <c r="E169" s="244" t="s">
        <v>1</v>
      </c>
      <c r="F169" s="245" t="s">
        <v>192</v>
      </c>
      <c r="G169" s="243"/>
      <c r="H169" s="246">
        <v>63.774999999999999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132</v>
      </c>
      <c r="AU169" s="252" t="s">
        <v>89</v>
      </c>
      <c r="AV169" s="14" t="s">
        <v>89</v>
      </c>
      <c r="AW169" s="14" t="s">
        <v>34</v>
      </c>
      <c r="AX169" s="14" t="s">
        <v>87</v>
      </c>
      <c r="AY169" s="252" t="s">
        <v>121</v>
      </c>
    </row>
    <row r="170" s="2" customFormat="1">
      <c r="A170" s="38"/>
      <c r="B170" s="39"/>
      <c r="C170" s="214" t="s">
        <v>193</v>
      </c>
      <c r="D170" s="214" t="s">
        <v>123</v>
      </c>
      <c r="E170" s="215" t="s">
        <v>194</v>
      </c>
      <c r="F170" s="216" t="s">
        <v>195</v>
      </c>
      <c r="G170" s="217" t="s">
        <v>161</v>
      </c>
      <c r="H170" s="218">
        <v>63.774999999999999</v>
      </c>
      <c r="I170" s="219"/>
      <c r="J170" s="220">
        <f>ROUND(I170*H170,2)</f>
        <v>0</v>
      </c>
      <c r="K170" s="216" t="s">
        <v>127</v>
      </c>
      <c r="L170" s="44"/>
      <c r="M170" s="221" t="s">
        <v>1</v>
      </c>
      <c r="N170" s="222" t="s">
        <v>44</v>
      </c>
      <c r="O170" s="91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128</v>
      </c>
      <c r="AT170" s="225" t="s">
        <v>123</v>
      </c>
      <c r="AU170" s="225" t="s">
        <v>89</v>
      </c>
      <c r="AY170" s="17" t="s">
        <v>121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87</v>
      </c>
      <c r="BK170" s="226">
        <f>ROUND(I170*H170,2)</f>
        <v>0</v>
      </c>
      <c r="BL170" s="17" t="s">
        <v>128</v>
      </c>
      <c r="BM170" s="225" t="s">
        <v>196</v>
      </c>
    </row>
    <row r="171" s="13" customFormat="1">
      <c r="A171" s="13"/>
      <c r="B171" s="232"/>
      <c r="C171" s="233"/>
      <c r="D171" s="227" t="s">
        <v>132</v>
      </c>
      <c r="E171" s="234" t="s">
        <v>1</v>
      </c>
      <c r="F171" s="235" t="s">
        <v>191</v>
      </c>
      <c r="G171" s="233"/>
      <c r="H171" s="234" t="s">
        <v>1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132</v>
      </c>
      <c r="AU171" s="241" t="s">
        <v>89</v>
      </c>
      <c r="AV171" s="13" t="s">
        <v>87</v>
      </c>
      <c r="AW171" s="13" t="s">
        <v>34</v>
      </c>
      <c r="AX171" s="13" t="s">
        <v>79</v>
      </c>
      <c r="AY171" s="241" t="s">
        <v>121</v>
      </c>
    </row>
    <row r="172" s="14" customFormat="1">
      <c r="A172" s="14"/>
      <c r="B172" s="242"/>
      <c r="C172" s="243"/>
      <c r="D172" s="227" t="s">
        <v>132</v>
      </c>
      <c r="E172" s="244" t="s">
        <v>1</v>
      </c>
      <c r="F172" s="245" t="s">
        <v>192</v>
      </c>
      <c r="G172" s="243"/>
      <c r="H172" s="246">
        <v>63.774999999999999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132</v>
      </c>
      <c r="AU172" s="252" t="s">
        <v>89</v>
      </c>
      <c r="AV172" s="14" t="s">
        <v>89</v>
      </c>
      <c r="AW172" s="14" t="s">
        <v>34</v>
      </c>
      <c r="AX172" s="14" t="s">
        <v>87</v>
      </c>
      <c r="AY172" s="252" t="s">
        <v>121</v>
      </c>
    </row>
    <row r="173" s="2" customFormat="1" ht="44.25" customHeight="1">
      <c r="A173" s="38"/>
      <c r="B173" s="39"/>
      <c r="C173" s="214" t="s">
        <v>197</v>
      </c>
      <c r="D173" s="214" t="s">
        <v>123</v>
      </c>
      <c r="E173" s="215" t="s">
        <v>198</v>
      </c>
      <c r="F173" s="216" t="s">
        <v>199</v>
      </c>
      <c r="G173" s="217" t="s">
        <v>200</v>
      </c>
      <c r="H173" s="218">
        <v>242.25</v>
      </c>
      <c r="I173" s="219"/>
      <c r="J173" s="220">
        <f>ROUND(I173*H173,2)</f>
        <v>0</v>
      </c>
      <c r="K173" s="216" t="s">
        <v>127</v>
      </c>
      <c r="L173" s="44"/>
      <c r="M173" s="221" t="s">
        <v>1</v>
      </c>
      <c r="N173" s="222" t="s">
        <v>44</v>
      </c>
      <c r="O173" s="91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128</v>
      </c>
      <c r="AT173" s="225" t="s">
        <v>123</v>
      </c>
      <c r="AU173" s="225" t="s">
        <v>89</v>
      </c>
      <c r="AY173" s="17" t="s">
        <v>121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87</v>
      </c>
      <c r="BK173" s="226">
        <f>ROUND(I173*H173,2)</f>
        <v>0</v>
      </c>
      <c r="BL173" s="17" t="s">
        <v>128</v>
      </c>
      <c r="BM173" s="225" t="s">
        <v>201</v>
      </c>
    </row>
    <row r="174" s="14" customFormat="1">
      <c r="A174" s="14"/>
      <c r="B174" s="242"/>
      <c r="C174" s="243"/>
      <c r="D174" s="227" t="s">
        <v>132</v>
      </c>
      <c r="E174" s="244" t="s">
        <v>1</v>
      </c>
      <c r="F174" s="245" t="s">
        <v>202</v>
      </c>
      <c r="G174" s="243"/>
      <c r="H174" s="246">
        <v>121.125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132</v>
      </c>
      <c r="AU174" s="252" t="s">
        <v>89</v>
      </c>
      <c r="AV174" s="14" t="s">
        <v>89</v>
      </c>
      <c r="AW174" s="14" t="s">
        <v>34</v>
      </c>
      <c r="AX174" s="14" t="s">
        <v>79</v>
      </c>
      <c r="AY174" s="252" t="s">
        <v>121</v>
      </c>
    </row>
    <row r="175" s="14" customFormat="1">
      <c r="A175" s="14"/>
      <c r="B175" s="242"/>
      <c r="C175" s="243"/>
      <c r="D175" s="227" t="s">
        <v>132</v>
      </c>
      <c r="E175" s="244" t="s">
        <v>1</v>
      </c>
      <c r="F175" s="245" t="s">
        <v>202</v>
      </c>
      <c r="G175" s="243"/>
      <c r="H175" s="246">
        <v>121.125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132</v>
      </c>
      <c r="AU175" s="252" t="s">
        <v>89</v>
      </c>
      <c r="AV175" s="14" t="s">
        <v>89</v>
      </c>
      <c r="AW175" s="14" t="s">
        <v>34</v>
      </c>
      <c r="AX175" s="14" t="s">
        <v>79</v>
      </c>
      <c r="AY175" s="252" t="s">
        <v>121</v>
      </c>
    </row>
    <row r="176" s="15" customFormat="1">
      <c r="A176" s="15"/>
      <c r="B176" s="253"/>
      <c r="C176" s="254"/>
      <c r="D176" s="227" t="s">
        <v>132</v>
      </c>
      <c r="E176" s="255" t="s">
        <v>1</v>
      </c>
      <c r="F176" s="256" t="s">
        <v>171</v>
      </c>
      <c r="G176" s="254"/>
      <c r="H176" s="257">
        <v>242.25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3" t="s">
        <v>132</v>
      </c>
      <c r="AU176" s="263" t="s">
        <v>89</v>
      </c>
      <c r="AV176" s="15" t="s">
        <v>128</v>
      </c>
      <c r="AW176" s="15" t="s">
        <v>34</v>
      </c>
      <c r="AX176" s="15" t="s">
        <v>87</v>
      </c>
      <c r="AY176" s="263" t="s">
        <v>121</v>
      </c>
    </row>
    <row r="177" s="2" customFormat="1" ht="44.25" customHeight="1">
      <c r="A177" s="38"/>
      <c r="B177" s="39"/>
      <c r="C177" s="214" t="s">
        <v>203</v>
      </c>
      <c r="D177" s="214" t="s">
        <v>123</v>
      </c>
      <c r="E177" s="215" t="s">
        <v>204</v>
      </c>
      <c r="F177" s="216" t="s">
        <v>205</v>
      </c>
      <c r="G177" s="217" t="s">
        <v>161</v>
      </c>
      <c r="H177" s="218">
        <v>64.469999999999999</v>
      </c>
      <c r="I177" s="219"/>
      <c r="J177" s="220">
        <f>ROUND(I177*H177,2)</f>
        <v>0</v>
      </c>
      <c r="K177" s="216" t="s">
        <v>127</v>
      </c>
      <c r="L177" s="44"/>
      <c r="M177" s="221" t="s">
        <v>1</v>
      </c>
      <c r="N177" s="222" t="s">
        <v>44</v>
      </c>
      <c r="O177" s="91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5" t="s">
        <v>128</v>
      </c>
      <c r="AT177" s="225" t="s">
        <v>123</v>
      </c>
      <c r="AU177" s="225" t="s">
        <v>89</v>
      </c>
      <c r="AY177" s="17" t="s">
        <v>121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7" t="s">
        <v>87</v>
      </c>
      <c r="BK177" s="226">
        <f>ROUND(I177*H177,2)</f>
        <v>0</v>
      </c>
      <c r="BL177" s="17" t="s">
        <v>128</v>
      </c>
      <c r="BM177" s="225" t="s">
        <v>206</v>
      </c>
    </row>
    <row r="178" s="13" customFormat="1">
      <c r="A178" s="13"/>
      <c r="B178" s="232"/>
      <c r="C178" s="233"/>
      <c r="D178" s="227" t="s">
        <v>132</v>
      </c>
      <c r="E178" s="234" t="s">
        <v>1</v>
      </c>
      <c r="F178" s="235" t="s">
        <v>133</v>
      </c>
      <c r="G178" s="233"/>
      <c r="H178" s="234" t="s">
        <v>1</v>
      </c>
      <c r="I178" s="236"/>
      <c r="J178" s="233"/>
      <c r="K178" s="233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132</v>
      </c>
      <c r="AU178" s="241" t="s">
        <v>89</v>
      </c>
      <c r="AV178" s="13" t="s">
        <v>87</v>
      </c>
      <c r="AW178" s="13" t="s">
        <v>34</v>
      </c>
      <c r="AX178" s="13" t="s">
        <v>79</v>
      </c>
      <c r="AY178" s="241" t="s">
        <v>121</v>
      </c>
    </row>
    <row r="179" s="14" customFormat="1">
      <c r="A179" s="14"/>
      <c r="B179" s="242"/>
      <c r="C179" s="243"/>
      <c r="D179" s="227" t="s">
        <v>132</v>
      </c>
      <c r="E179" s="244" t="s">
        <v>1</v>
      </c>
      <c r="F179" s="245" t="s">
        <v>207</v>
      </c>
      <c r="G179" s="243"/>
      <c r="H179" s="246">
        <v>64.469999999999999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132</v>
      </c>
      <c r="AU179" s="252" t="s">
        <v>89</v>
      </c>
      <c r="AV179" s="14" t="s">
        <v>89</v>
      </c>
      <c r="AW179" s="14" t="s">
        <v>34</v>
      </c>
      <c r="AX179" s="14" t="s">
        <v>87</v>
      </c>
      <c r="AY179" s="252" t="s">
        <v>121</v>
      </c>
    </row>
    <row r="180" s="2" customFormat="1" ht="16.5" customHeight="1">
      <c r="A180" s="38"/>
      <c r="B180" s="39"/>
      <c r="C180" s="264" t="s">
        <v>8</v>
      </c>
      <c r="D180" s="264" t="s">
        <v>208</v>
      </c>
      <c r="E180" s="265" t="s">
        <v>209</v>
      </c>
      <c r="F180" s="266" t="s">
        <v>210</v>
      </c>
      <c r="G180" s="267" t="s">
        <v>200</v>
      </c>
      <c r="H180" s="268">
        <v>128.94</v>
      </c>
      <c r="I180" s="269"/>
      <c r="J180" s="270">
        <f>ROUND(I180*H180,2)</f>
        <v>0</v>
      </c>
      <c r="K180" s="266" t="s">
        <v>127</v>
      </c>
      <c r="L180" s="271"/>
      <c r="M180" s="272" t="s">
        <v>1</v>
      </c>
      <c r="N180" s="273" t="s">
        <v>44</v>
      </c>
      <c r="O180" s="91"/>
      <c r="P180" s="223">
        <f>O180*H180</f>
        <v>0</v>
      </c>
      <c r="Q180" s="223">
        <v>1</v>
      </c>
      <c r="R180" s="223">
        <f>Q180*H180</f>
        <v>128.94</v>
      </c>
      <c r="S180" s="223">
        <v>0</v>
      </c>
      <c r="T180" s="22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5" t="s">
        <v>172</v>
      </c>
      <c r="AT180" s="225" t="s">
        <v>208</v>
      </c>
      <c r="AU180" s="225" t="s">
        <v>89</v>
      </c>
      <c r="AY180" s="17" t="s">
        <v>121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87</v>
      </c>
      <c r="BK180" s="226">
        <f>ROUND(I180*H180,2)</f>
        <v>0</v>
      </c>
      <c r="BL180" s="17" t="s">
        <v>128</v>
      </c>
      <c r="BM180" s="225" t="s">
        <v>211</v>
      </c>
    </row>
    <row r="181" s="2" customFormat="1">
      <c r="A181" s="38"/>
      <c r="B181" s="39"/>
      <c r="C181" s="40"/>
      <c r="D181" s="227" t="s">
        <v>130</v>
      </c>
      <c r="E181" s="40"/>
      <c r="F181" s="228" t="s">
        <v>212</v>
      </c>
      <c r="G181" s="40"/>
      <c r="H181" s="40"/>
      <c r="I181" s="229"/>
      <c r="J181" s="40"/>
      <c r="K181" s="40"/>
      <c r="L181" s="44"/>
      <c r="M181" s="230"/>
      <c r="N181" s="23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130</v>
      </c>
      <c r="AU181" s="17" t="s">
        <v>89</v>
      </c>
    </row>
    <row r="182" s="14" customFormat="1">
      <c r="A182" s="14"/>
      <c r="B182" s="242"/>
      <c r="C182" s="243"/>
      <c r="D182" s="227" t="s">
        <v>132</v>
      </c>
      <c r="E182" s="244" t="s">
        <v>1</v>
      </c>
      <c r="F182" s="245" t="s">
        <v>213</v>
      </c>
      <c r="G182" s="243"/>
      <c r="H182" s="246">
        <v>128.94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132</v>
      </c>
      <c r="AU182" s="252" t="s">
        <v>89</v>
      </c>
      <c r="AV182" s="14" t="s">
        <v>89</v>
      </c>
      <c r="AW182" s="14" t="s">
        <v>34</v>
      </c>
      <c r="AX182" s="14" t="s">
        <v>87</v>
      </c>
      <c r="AY182" s="252" t="s">
        <v>121</v>
      </c>
    </row>
    <row r="183" s="2" customFormat="1" ht="66.75" customHeight="1">
      <c r="A183" s="38"/>
      <c r="B183" s="39"/>
      <c r="C183" s="214" t="s">
        <v>214</v>
      </c>
      <c r="D183" s="214" t="s">
        <v>123</v>
      </c>
      <c r="E183" s="215" t="s">
        <v>215</v>
      </c>
      <c r="F183" s="216" t="s">
        <v>216</v>
      </c>
      <c r="G183" s="217" t="s">
        <v>161</v>
      </c>
      <c r="H183" s="218">
        <v>39.789999999999999</v>
      </c>
      <c r="I183" s="219"/>
      <c r="J183" s="220">
        <f>ROUND(I183*H183,2)</f>
        <v>0</v>
      </c>
      <c r="K183" s="216" t="s">
        <v>127</v>
      </c>
      <c r="L183" s="44"/>
      <c r="M183" s="221" t="s">
        <v>1</v>
      </c>
      <c r="N183" s="222" t="s">
        <v>44</v>
      </c>
      <c r="O183" s="91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5" t="s">
        <v>128</v>
      </c>
      <c r="AT183" s="225" t="s">
        <v>123</v>
      </c>
      <c r="AU183" s="225" t="s">
        <v>89</v>
      </c>
      <c r="AY183" s="17" t="s">
        <v>121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7" t="s">
        <v>87</v>
      </c>
      <c r="BK183" s="226">
        <f>ROUND(I183*H183,2)</f>
        <v>0</v>
      </c>
      <c r="BL183" s="17" t="s">
        <v>128</v>
      </c>
      <c r="BM183" s="225" t="s">
        <v>217</v>
      </c>
    </row>
    <row r="184" s="13" customFormat="1">
      <c r="A184" s="13"/>
      <c r="B184" s="232"/>
      <c r="C184" s="233"/>
      <c r="D184" s="227" t="s">
        <v>132</v>
      </c>
      <c r="E184" s="234" t="s">
        <v>1</v>
      </c>
      <c r="F184" s="235" t="s">
        <v>133</v>
      </c>
      <c r="G184" s="233"/>
      <c r="H184" s="234" t="s">
        <v>1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132</v>
      </c>
      <c r="AU184" s="241" t="s">
        <v>89</v>
      </c>
      <c r="AV184" s="13" t="s">
        <v>87</v>
      </c>
      <c r="AW184" s="13" t="s">
        <v>34</v>
      </c>
      <c r="AX184" s="13" t="s">
        <v>79</v>
      </c>
      <c r="AY184" s="241" t="s">
        <v>121</v>
      </c>
    </row>
    <row r="185" s="13" customFormat="1">
      <c r="A185" s="13"/>
      <c r="B185" s="232"/>
      <c r="C185" s="233"/>
      <c r="D185" s="227" t="s">
        <v>132</v>
      </c>
      <c r="E185" s="234" t="s">
        <v>1</v>
      </c>
      <c r="F185" s="235" t="s">
        <v>180</v>
      </c>
      <c r="G185" s="233"/>
      <c r="H185" s="234" t="s">
        <v>1</v>
      </c>
      <c r="I185" s="236"/>
      <c r="J185" s="233"/>
      <c r="K185" s="233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132</v>
      </c>
      <c r="AU185" s="241" t="s">
        <v>89</v>
      </c>
      <c r="AV185" s="13" t="s">
        <v>87</v>
      </c>
      <c r="AW185" s="13" t="s">
        <v>34</v>
      </c>
      <c r="AX185" s="13" t="s">
        <v>79</v>
      </c>
      <c r="AY185" s="241" t="s">
        <v>121</v>
      </c>
    </row>
    <row r="186" s="14" customFormat="1">
      <c r="A186" s="14"/>
      <c r="B186" s="242"/>
      <c r="C186" s="243"/>
      <c r="D186" s="227" t="s">
        <v>132</v>
      </c>
      <c r="E186" s="244" t="s">
        <v>1</v>
      </c>
      <c r="F186" s="245" t="s">
        <v>218</v>
      </c>
      <c r="G186" s="243"/>
      <c r="H186" s="246">
        <v>39.789999999999999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132</v>
      </c>
      <c r="AU186" s="252" t="s">
        <v>89</v>
      </c>
      <c r="AV186" s="14" t="s">
        <v>89</v>
      </c>
      <c r="AW186" s="14" t="s">
        <v>34</v>
      </c>
      <c r="AX186" s="14" t="s">
        <v>87</v>
      </c>
      <c r="AY186" s="252" t="s">
        <v>121</v>
      </c>
    </row>
    <row r="187" s="2" customFormat="1" ht="16.5" customHeight="1">
      <c r="A187" s="38"/>
      <c r="B187" s="39"/>
      <c r="C187" s="264" t="s">
        <v>219</v>
      </c>
      <c r="D187" s="264" t="s">
        <v>208</v>
      </c>
      <c r="E187" s="265" t="s">
        <v>220</v>
      </c>
      <c r="F187" s="266" t="s">
        <v>221</v>
      </c>
      <c r="G187" s="267" t="s">
        <v>200</v>
      </c>
      <c r="H187" s="268">
        <v>79.579999999999998</v>
      </c>
      <c r="I187" s="269"/>
      <c r="J187" s="270">
        <f>ROUND(I187*H187,2)</f>
        <v>0</v>
      </c>
      <c r="K187" s="266" t="s">
        <v>127</v>
      </c>
      <c r="L187" s="271"/>
      <c r="M187" s="272" t="s">
        <v>1</v>
      </c>
      <c r="N187" s="273" t="s">
        <v>44</v>
      </c>
      <c r="O187" s="91"/>
      <c r="P187" s="223">
        <f>O187*H187</f>
        <v>0</v>
      </c>
      <c r="Q187" s="223">
        <v>1</v>
      </c>
      <c r="R187" s="223">
        <f>Q187*H187</f>
        <v>79.579999999999998</v>
      </c>
      <c r="S187" s="223">
        <v>0</v>
      </c>
      <c r="T187" s="22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5" t="s">
        <v>172</v>
      </c>
      <c r="AT187" s="225" t="s">
        <v>208</v>
      </c>
      <c r="AU187" s="225" t="s">
        <v>89</v>
      </c>
      <c r="AY187" s="17" t="s">
        <v>121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7" t="s">
        <v>87</v>
      </c>
      <c r="BK187" s="226">
        <f>ROUND(I187*H187,2)</f>
        <v>0</v>
      </c>
      <c r="BL187" s="17" t="s">
        <v>128</v>
      </c>
      <c r="BM187" s="225" t="s">
        <v>222</v>
      </c>
    </row>
    <row r="188" s="14" customFormat="1">
      <c r="A188" s="14"/>
      <c r="B188" s="242"/>
      <c r="C188" s="243"/>
      <c r="D188" s="227" t="s">
        <v>132</v>
      </c>
      <c r="E188" s="244" t="s">
        <v>1</v>
      </c>
      <c r="F188" s="245" t="s">
        <v>223</v>
      </c>
      <c r="G188" s="243"/>
      <c r="H188" s="246">
        <v>79.579999999999998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132</v>
      </c>
      <c r="AU188" s="252" t="s">
        <v>89</v>
      </c>
      <c r="AV188" s="14" t="s">
        <v>89</v>
      </c>
      <c r="AW188" s="14" t="s">
        <v>34</v>
      </c>
      <c r="AX188" s="14" t="s">
        <v>87</v>
      </c>
      <c r="AY188" s="252" t="s">
        <v>121</v>
      </c>
    </row>
    <row r="189" s="12" customFormat="1" ht="22.8" customHeight="1">
      <c r="A189" s="12"/>
      <c r="B189" s="198"/>
      <c r="C189" s="199"/>
      <c r="D189" s="200" t="s">
        <v>78</v>
      </c>
      <c r="E189" s="212" t="s">
        <v>89</v>
      </c>
      <c r="F189" s="212" t="s">
        <v>224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SUM(P190:P193)</f>
        <v>0</v>
      </c>
      <c r="Q189" s="206"/>
      <c r="R189" s="207">
        <f>SUM(R190:R193)</f>
        <v>0.054019999999999999</v>
      </c>
      <c r="S189" s="206"/>
      <c r="T189" s="208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87</v>
      </c>
      <c r="AT189" s="210" t="s">
        <v>78</v>
      </c>
      <c r="AU189" s="210" t="s">
        <v>87</v>
      </c>
      <c r="AY189" s="209" t="s">
        <v>121</v>
      </c>
      <c r="BK189" s="211">
        <f>SUM(BK190:BK193)</f>
        <v>0</v>
      </c>
    </row>
    <row r="190" s="2" customFormat="1" ht="44.25" customHeight="1">
      <c r="A190" s="38"/>
      <c r="B190" s="39"/>
      <c r="C190" s="214" t="s">
        <v>225</v>
      </c>
      <c r="D190" s="214" t="s">
        <v>123</v>
      </c>
      <c r="E190" s="215" t="s">
        <v>226</v>
      </c>
      <c r="F190" s="216" t="s">
        <v>227</v>
      </c>
      <c r="G190" s="217" t="s">
        <v>161</v>
      </c>
      <c r="H190" s="218">
        <v>12.210000000000001</v>
      </c>
      <c r="I190" s="219"/>
      <c r="J190" s="220">
        <f>ROUND(I190*H190,2)</f>
        <v>0</v>
      </c>
      <c r="K190" s="216" t="s">
        <v>127</v>
      </c>
      <c r="L190" s="44"/>
      <c r="M190" s="221" t="s">
        <v>1</v>
      </c>
      <c r="N190" s="222" t="s">
        <v>44</v>
      </c>
      <c r="O190" s="91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5" t="s">
        <v>128</v>
      </c>
      <c r="AT190" s="225" t="s">
        <v>123</v>
      </c>
      <c r="AU190" s="225" t="s">
        <v>89</v>
      </c>
      <c r="AY190" s="17" t="s">
        <v>121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87</v>
      </c>
      <c r="BK190" s="226">
        <f>ROUND(I190*H190,2)</f>
        <v>0</v>
      </c>
      <c r="BL190" s="17" t="s">
        <v>128</v>
      </c>
      <c r="BM190" s="225" t="s">
        <v>228</v>
      </c>
    </row>
    <row r="191" s="13" customFormat="1">
      <c r="A191" s="13"/>
      <c r="B191" s="232"/>
      <c r="C191" s="233"/>
      <c r="D191" s="227" t="s">
        <v>132</v>
      </c>
      <c r="E191" s="234" t="s">
        <v>1</v>
      </c>
      <c r="F191" s="235" t="s">
        <v>133</v>
      </c>
      <c r="G191" s="233"/>
      <c r="H191" s="234" t="s">
        <v>1</v>
      </c>
      <c r="I191" s="236"/>
      <c r="J191" s="233"/>
      <c r="K191" s="233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132</v>
      </c>
      <c r="AU191" s="241" t="s">
        <v>89</v>
      </c>
      <c r="AV191" s="13" t="s">
        <v>87</v>
      </c>
      <c r="AW191" s="13" t="s">
        <v>34</v>
      </c>
      <c r="AX191" s="13" t="s">
        <v>79</v>
      </c>
      <c r="AY191" s="241" t="s">
        <v>121</v>
      </c>
    </row>
    <row r="192" s="14" customFormat="1">
      <c r="A192" s="14"/>
      <c r="B192" s="242"/>
      <c r="C192" s="243"/>
      <c r="D192" s="227" t="s">
        <v>132</v>
      </c>
      <c r="E192" s="244" t="s">
        <v>1</v>
      </c>
      <c r="F192" s="245" t="s">
        <v>229</v>
      </c>
      <c r="G192" s="243"/>
      <c r="H192" s="246">
        <v>12.210000000000001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132</v>
      </c>
      <c r="AU192" s="252" t="s">
        <v>89</v>
      </c>
      <c r="AV192" s="14" t="s">
        <v>89</v>
      </c>
      <c r="AW192" s="14" t="s">
        <v>34</v>
      </c>
      <c r="AX192" s="14" t="s">
        <v>87</v>
      </c>
      <c r="AY192" s="252" t="s">
        <v>121</v>
      </c>
    </row>
    <row r="193" s="2" customFormat="1">
      <c r="A193" s="38"/>
      <c r="B193" s="39"/>
      <c r="C193" s="214" t="s">
        <v>230</v>
      </c>
      <c r="D193" s="214" t="s">
        <v>123</v>
      </c>
      <c r="E193" s="215" t="s">
        <v>231</v>
      </c>
      <c r="F193" s="216" t="s">
        <v>232</v>
      </c>
      <c r="G193" s="217" t="s">
        <v>155</v>
      </c>
      <c r="H193" s="218">
        <v>74</v>
      </c>
      <c r="I193" s="219"/>
      <c r="J193" s="220">
        <f>ROUND(I193*H193,2)</f>
        <v>0</v>
      </c>
      <c r="K193" s="216" t="s">
        <v>127</v>
      </c>
      <c r="L193" s="44"/>
      <c r="M193" s="221" t="s">
        <v>1</v>
      </c>
      <c r="N193" s="222" t="s">
        <v>44</v>
      </c>
      <c r="O193" s="91"/>
      <c r="P193" s="223">
        <f>O193*H193</f>
        <v>0</v>
      </c>
      <c r="Q193" s="223">
        <v>0.00072999999999999996</v>
      </c>
      <c r="R193" s="223">
        <f>Q193*H193</f>
        <v>0.054019999999999999</v>
      </c>
      <c r="S193" s="223">
        <v>0</v>
      </c>
      <c r="T193" s="22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128</v>
      </c>
      <c r="AT193" s="225" t="s">
        <v>123</v>
      </c>
      <c r="AU193" s="225" t="s">
        <v>89</v>
      </c>
      <c r="AY193" s="17" t="s">
        <v>121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87</v>
      </c>
      <c r="BK193" s="226">
        <f>ROUND(I193*H193,2)</f>
        <v>0</v>
      </c>
      <c r="BL193" s="17" t="s">
        <v>128</v>
      </c>
      <c r="BM193" s="225" t="s">
        <v>233</v>
      </c>
    </row>
    <row r="194" s="12" customFormat="1" ht="22.8" customHeight="1">
      <c r="A194" s="12"/>
      <c r="B194" s="198"/>
      <c r="C194" s="199"/>
      <c r="D194" s="200" t="s">
        <v>78</v>
      </c>
      <c r="E194" s="212" t="s">
        <v>128</v>
      </c>
      <c r="F194" s="212" t="s">
        <v>234</v>
      </c>
      <c r="G194" s="199"/>
      <c r="H194" s="199"/>
      <c r="I194" s="202"/>
      <c r="J194" s="213">
        <f>BK194</f>
        <v>0</v>
      </c>
      <c r="K194" s="199"/>
      <c r="L194" s="204"/>
      <c r="M194" s="205"/>
      <c r="N194" s="206"/>
      <c r="O194" s="206"/>
      <c r="P194" s="207">
        <f>SUM(P195:P198)</f>
        <v>0</v>
      </c>
      <c r="Q194" s="206"/>
      <c r="R194" s="207">
        <f>SUM(R195:R198)</f>
        <v>0</v>
      </c>
      <c r="S194" s="206"/>
      <c r="T194" s="208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87</v>
      </c>
      <c r="AT194" s="210" t="s">
        <v>78</v>
      </c>
      <c r="AU194" s="210" t="s">
        <v>87</v>
      </c>
      <c r="AY194" s="209" t="s">
        <v>121</v>
      </c>
      <c r="BK194" s="211">
        <f>SUM(BK195:BK198)</f>
        <v>0</v>
      </c>
    </row>
    <row r="195" s="2" customFormat="1" ht="33" customHeight="1">
      <c r="A195" s="38"/>
      <c r="B195" s="39"/>
      <c r="C195" s="214" t="s">
        <v>235</v>
      </c>
      <c r="D195" s="214" t="s">
        <v>123</v>
      </c>
      <c r="E195" s="215" t="s">
        <v>236</v>
      </c>
      <c r="F195" s="216" t="s">
        <v>237</v>
      </c>
      <c r="G195" s="217" t="s">
        <v>161</v>
      </c>
      <c r="H195" s="218">
        <v>8.1400000000000006</v>
      </c>
      <c r="I195" s="219"/>
      <c r="J195" s="220">
        <f>ROUND(I195*H195,2)</f>
        <v>0</v>
      </c>
      <c r="K195" s="216" t="s">
        <v>127</v>
      </c>
      <c r="L195" s="44"/>
      <c r="M195" s="221" t="s">
        <v>1</v>
      </c>
      <c r="N195" s="222" t="s">
        <v>44</v>
      </c>
      <c r="O195" s="91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5" t="s">
        <v>128</v>
      </c>
      <c r="AT195" s="225" t="s">
        <v>123</v>
      </c>
      <c r="AU195" s="225" t="s">
        <v>89</v>
      </c>
      <c r="AY195" s="17" t="s">
        <v>121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87</v>
      </c>
      <c r="BK195" s="226">
        <f>ROUND(I195*H195,2)</f>
        <v>0</v>
      </c>
      <c r="BL195" s="17" t="s">
        <v>128</v>
      </c>
      <c r="BM195" s="225" t="s">
        <v>238</v>
      </c>
    </row>
    <row r="196" s="13" customFormat="1">
      <c r="A196" s="13"/>
      <c r="B196" s="232"/>
      <c r="C196" s="233"/>
      <c r="D196" s="227" t="s">
        <v>132</v>
      </c>
      <c r="E196" s="234" t="s">
        <v>1</v>
      </c>
      <c r="F196" s="235" t="s">
        <v>133</v>
      </c>
      <c r="G196" s="233"/>
      <c r="H196" s="234" t="s">
        <v>1</v>
      </c>
      <c r="I196" s="236"/>
      <c r="J196" s="233"/>
      <c r="K196" s="233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132</v>
      </c>
      <c r="AU196" s="241" t="s">
        <v>89</v>
      </c>
      <c r="AV196" s="13" t="s">
        <v>87</v>
      </c>
      <c r="AW196" s="13" t="s">
        <v>34</v>
      </c>
      <c r="AX196" s="13" t="s">
        <v>79</v>
      </c>
      <c r="AY196" s="241" t="s">
        <v>121</v>
      </c>
    </row>
    <row r="197" s="13" customFormat="1">
      <c r="A197" s="13"/>
      <c r="B197" s="232"/>
      <c r="C197" s="233"/>
      <c r="D197" s="227" t="s">
        <v>132</v>
      </c>
      <c r="E197" s="234" t="s">
        <v>1</v>
      </c>
      <c r="F197" s="235" t="s">
        <v>180</v>
      </c>
      <c r="G197" s="233"/>
      <c r="H197" s="234" t="s">
        <v>1</v>
      </c>
      <c r="I197" s="236"/>
      <c r="J197" s="233"/>
      <c r="K197" s="233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132</v>
      </c>
      <c r="AU197" s="241" t="s">
        <v>89</v>
      </c>
      <c r="AV197" s="13" t="s">
        <v>87</v>
      </c>
      <c r="AW197" s="13" t="s">
        <v>34</v>
      </c>
      <c r="AX197" s="13" t="s">
        <v>79</v>
      </c>
      <c r="AY197" s="241" t="s">
        <v>121</v>
      </c>
    </row>
    <row r="198" s="14" customFormat="1">
      <c r="A198" s="14"/>
      <c r="B198" s="242"/>
      <c r="C198" s="243"/>
      <c r="D198" s="227" t="s">
        <v>132</v>
      </c>
      <c r="E198" s="244" t="s">
        <v>1</v>
      </c>
      <c r="F198" s="245" t="s">
        <v>239</v>
      </c>
      <c r="G198" s="243"/>
      <c r="H198" s="246">
        <v>8.1400000000000006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132</v>
      </c>
      <c r="AU198" s="252" t="s">
        <v>89</v>
      </c>
      <c r="AV198" s="14" t="s">
        <v>89</v>
      </c>
      <c r="AW198" s="14" t="s">
        <v>34</v>
      </c>
      <c r="AX198" s="14" t="s">
        <v>87</v>
      </c>
      <c r="AY198" s="252" t="s">
        <v>121</v>
      </c>
    </row>
    <row r="199" s="12" customFormat="1" ht="22.8" customHeight="1">
      <c r="A199" s="12"/>
      <c r="B199" s="198"/>
      <c r="C199" s="199"/>
      <c r="D199" s="200" t="s">
        <v>78</v>
      </c>
      <c r="E199" s="212" t="s">
        <v>152</v>
      </c>
      <c r="F199" s="212" t="s">
        <v>240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SUM(P200:P215)</f>
        <v>0</v>
      </c>
      <c r="Q199" s="206"/>
      <c r="R199" s="207">
        <f>SUM(R200:R215)</f>
        <v>0</v>
      </c>
      <c r="S199" s="206"/>
      <c r="T199" s="208">
        <f>SUM(T200:T215)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87</v>
      </c>
      <c r="AT199" s="210" t="s">
        <v>78</v>
      </c>
      <c r="AU199" s="210" t="s">
        <v>87</v>
      </c>
      <c r="AY199" s="209" t="s">
        <v>121</v>
      </c>
      <c r="BK199" s="211">
        <f>SUM(BK200:BK215)</f>
        <v>0</v>
      </c>
    </row>
    <row r="200" s="2" customFormat="1">
      <c r="A200" s="38"/>
      <c r="B200" s="39"/>
      <c r="C200" s="214" t="s">
        <v>7</v>
      </c>
      <c r="D200" s="214" t="s">
        <v>123</v>
      </c>
      <c r="E200" s="215" t="s">
        <v>241</v>
      </c>
      <c r="F200" s="216" t="s">
        <v>242</v>
      </c>
      <c r="G200" s="217" t="s">
        <v>126</v>
      </c>
      <c r="H200" s="218">
        <v>68.200000000000003</v>
      </c>
      <c r="I200" s="219"/>
      <c r="J200" s="220">
        <f>ROUND(I200*H200,2)</f>
        <v>0</v>
      </c>
      <c r="K200" s="216" t="s">
        <v>127</v>
      </c>
      <c r="L200" s="44"/>
      <c r="M200" s="221" t="s">
        <v>1</v>
      </c>
      <c r="N200" s="222" t="s">
        <v>44</v>
      </c>
      <c r="O200" s="91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128</v>
      </c>
      <c r="AT200" s="225" t="s">
        <v>123</v>
      </c>
      <c r="AU200" s="225" t="s">
        <v>89</v>
      </c>
      <c r="AY200" s="17" t="s">
        <v>121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87</v>
      </c>
      <c r="BK200" s="226">
        <f>ROUND(I200*H200,2)</f>
        <v>0</v>
      </c>
      <c r="BL200" s="17" t="s">
        <v>128</v>
      </c>
      <c r="BM200" s="225" t="s">
        <v>243</v>
      </c>
    </row>
    <row r="201" s="13" customFormat="1">
      <c r="A201" s="13"/>
      <c r="B201" s="232"/>
      <c r="C201" s="233"/>
      <c r="D201" s="227" t="s">
        <v>132</v>
      </c>
      <c r="E201" s="234" t="s">
        <v>1</v>
      </c>
      <c r="F201" s="235" t="s">
        <v>133</v>
      </c>
      <c r="G201" s="233"/>
      <c r="H201" s="234" t="s">
        <v>1</v>
      </c>
      <c r="I201" s="236"/>
      <c r="J201" s="233"/>
      <c r="K201" s="233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132</v>
      </c>
      <c r="AU201" s="241" t="s">
        <v>89</v>
      </c>
      <c r="AV201" s="13" t="s">
        <v>87</v>
      </c>
      <c r="AW201" s="13" t="s">
        <v>34</v>
      </c>
      <c r="AX201" s="13" t="s">
        <v>79</v>
      </c>
      <c r="AY201" s="241" t="s">
        <v>121</v>
      </c>
    </row>
    <row r="202" s="13" customFormat="1">
      <c r="A202" s="13"/>
      <c r="B202" s="232"/>
      <c r="C202" s="233"/>
      <c r="D202" s="227" t="s">
        <v>132</v>
      </c>
      <c r="E202" s="234" t="s">
        <v>1</v>
      </c>
      <c r="F202" s="235" t="s">
        <v>134</v>
      </c>
      <c r="G202" s="233"/>
      <c r="H202" s="234" t="s">
        <v>1</v>
      </c>
      <c r="I202" s="236"/>
      <c r="J202" s="233"/>
      <c r="K202" s="233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132</v>
      </c>
      <c r="AU202" s="241" t="s">
        <v>89</v>
      </c>
      <c r="AV202" s="13" t="s">
        <v>87</v>
      </c>
      <c r="AW202" s="13" t="s">
        <v>34</v>
      </c>
      <c r="AX202" s="13" t="s">
        <v>79</v>
      </c>
      <c r="AY202" s="241" t="s">
        <v>121</v>
      </c>
    </row>
    <row r="203" s="14" customFormat="1">
      <c r="A203" s="14"/>
      <c r="B203" s="242"/>
      <c r="C203" s="243"/>
      <c r="D203" s="227" t="s">
        <v>132</v>
      </c>
      <c r="E203" s="244" t="s">
        <v>1</v>
      </c>
      <c r="F203" s="245" t="s">
        <v>135</v>
      </c>
      <c r="G203" s="243"/>
      <c r="H203" s="246">
        <v>68.200000000000003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132</v>
      </c>
      <c r="AU203" s="252" t="s">
        <v>89</v>
      </c>
      <c r="AV203" s="14" t="s">
        <v>89</v>
      </c>
      <c r="AW203" s="14" t="s">
        <v>34</v>
      </c>
      <c r="AX203" s="14" t="s">
        <v>87</v>
      </c>
      <c r="AY203" s="252" t="s">
        <v>121</v>
      </c>
    </row>
    <row r="204" s="2" customFormat="1">
      <c r="A204" s="38"/>
      <c r="B204" s="39"/>
      <c r="C204" s="214" t="s">
        <v>244</v>
      </c>
      <c r="D204" s="214" t="s">
        <v>123</v>
      </c>
      <c r="E204" s="215" t="s">
        <v>245</v>
      </c>
      <c r="F204" s="216" t="s">
        <v>246</v>
      </c>
      <c r="G204" s="217" t="s">
        <v>126</v>
      </c>
      <c r="H204" s="218">
        <v>68.200000000000003</v>
      </c>
      <c r="I204" s="219"/>
      <c r="J204" s="220">
        <f>ROUND(I204*H204,2)</f>
        <v>0</v>
      </c>
      <c r="K204" s="216" t="s">
        <v>1</v>
      </c>
      <c r="L204" s="44"/>
      <c r="M204" s="221" t="s">
        <v>1</v>
      </c>
      <c r="N204" s="222" t="s">
        <v>44</v>
      </c>
      <c r="O204" s="91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5" t="s">
        <v>128</v>
      </c>
      <c r="AT204" s="225" t="s">
        <v>123</v>
      </c>
      <c r="AU204" s="225" t="s">
        <v>89</v>
      </c>
      <c r="AY204" s="17" t="s">
        <v>121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7" t="s">
        <v>87</v>
      </c>
      <c r="BK204" s="226">
        <f>ROUND(I204*H204,2)</f>
        <v>0</v>
      </c>
      <c r="BL204" s="17" t="s">
        <v>128</v>
      </c>
      <c r="BM204" s="225" t="s">
        <v>247</v>
      </c>
    </row>
    <row r="205" s="13" customFormat="1">
      <c r="A205" s="13"/>
      <c r="B205" s="232"/>
      <c r="C205" s="233"/>
      <c r="D205" s="227" t="s">
        <v>132</v>
      </c>
      <c r="E205" s="234" t="s">
        <v>1</v>
      </c>
      <c r="F205" s="235" t="s">
        <v>133</v>
      </c>
      <c r="G205" s="233"/>
      <c r="H205" s="234" t="s">
        <v>1</v>
      </c>
      <c r="I205" s="236"/>
      <c r="J205" s="233"/>
      <c r="K205" s="233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132</v>
      </c>
      <c r="AU205" s="241" t="s">
        <v>89</v>
      </c>
      <c r="AV205" s="13" t="s">
        <v>87</v>
      </c>
      <c r="AW205" s="13" t="s">
        <v>34</v>
      </c>
      <c r="AX205" s="13" t="s">
        <v>79</v>
      </c>
      <c r="AY205" s="241" t="s">
        <v>121</v>
      </c>
    </row>
    <row r="206" s="13" customFormat="1">
      <c r="A206" s="13"/>
      <c r="B206" s="232"/>
      <c r="C206" s="233"/>
      <c r="D206" s="227" t="s">
        <v>132</v>
      </c>
      <c r="E206" s="234" t="s">
        <v>1</v>
      </c>
      <c r="F206" s="235" t="s">
        <v>134</v>
      </c>
      <c r="G206" s="233"/>
      <c r="H206" s="234" t="s">
        <v>1</v>
      </c>
      <c r="I206" s="236"/>
      <c r="J206" s="233"/>
      <c r="K206" s="233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132</v>
      </c>
      <c r="AU206" s="241" t="s">
        <v>89</v>
      </c>
      <c r="AV206" s="13" t="s">
        <v>87</v>
      </c>
      <c r="AW206" s="13" t="s">
        <v>34</v>
      </c>
      <c r="AX206" s="13" t="s">
        <v>79</v>
      </c>
      <c r="AY206" s="241" t="s">
        <v>121</v>
      </c>
    </row>
    <row r="207" s="14" customFormat="1">
      <c r="A207" s="14"/>
      <c r="B207" s="242"/>
      <c r="C207" s="243"/>
      <c r="D207" s="227" t="s">
        <v>132</v>
      </c>
      <c r="E207" s="244" t="s">
        <v>1</v>
      </c>
      <c r="F207" s="245" t="s">
        <v>135</v>
      </c>
      <c r="G207" s="243"/>
      <c r="H207" s="246">
        <v>68.200000000000003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132</v>
      </c>
      <c r="AU207" s="252" t="s">
        <v>89</v>
      </c>
      <c r="AV207" s="14" t="s">
        <v>89</v>
      </c>
      <c r="AW207" s="14" t="s">
        <v>34</v>
      </c>
      <c r="AX207" s="14" t="s">
        <v>87</v>
      </c>
      <c r="AY207" s="252" t="s">
        <v>121</v>
      </c>
    </row>
    <row r="208" s="2" customFormat="1">
      <c r="A208" s="38"/>
      <c r="B208" s="39"/>
      <c r="C208" s="214" t="s">
        <v>248</v>
      </c>
      <c r="D208" s="214" t="s">
        <v>123</v>
      </c>
      <c r="E208" s="215" t="s">
        <v>249</v>
      </c>
      <c r="F208" s="216" t="s">
        <v>250</v>
      </c>
      <c r="G208" s="217" t="s">
        <v>126</v>
      </c>
      <c r="H208" s="218">
        <v>68.200000000000003</v>
      </c>
      <c r="I208" s="219"/>
      <c r="J208" s="220">
        <f>ROUND(I208*H208,2)</f>
        <v>0</v>
      </c>
      <c r="K208" s="216" t="s">
        <v>1</v>
      </c>
      <c r="L208" s="44"/>
      <c r="M208" s="221" t="s">
        <v>1</v>
      </c>
      <c r="N208" s="222" t="s">
        <v>44</v>
      </c>
      <c r="O208" s="91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5" t="s">
        <v>128</v>
      </c>
      <c r="AT208" s="225" t="s">
        <v>123</v>
      </c>
      <c r="AU208" s="225" t="s">
        <v>89</v>
      </c>
      <c r="AY208" s="17" t="s">
        <v>121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7" t="s">
        <v>87</v>
      </c>
      <c r="BK208" s="226">
        <f>ROUND(I208*H208,2)</f>
        <v>0</v>
      </c>
      <c r="BL208" s="17" t="s">
        <v>128</v>
      </c>
      <c r="BM208" s="225" t="s">
        <v>251</v>
      </c>
    </row>
    <row r="209" s="13" customFormat="1">
      <c r="A209" s="13"/>
      <c r="B209" s="232"/>
      <c r="C209" s="233"/>
      <c r="D209" s="227" t="s">
        <v>132</v>
      </c>
      <c r="E209" s="234" t="s">
        <v>1</v>
      </c>
      <c r="F209" s="235" t="s">
        <v>133</v>
      </c>
      <c r="G209" s="233"/>
      <c r="H209" s="234" t="s">
        <v>1</v>
      </c>
      <c r="I209" s="236"/>
      <c r="J209" s="233"/>
      <c r="K209" s="233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132</v>
      </c>
      <c r="AU209" s="241" t="s">
        <v>89</v>
      </c>
      <c r="AV209" s="13" t="s">
        <v>87</v>
      </c>
      <c r="AW209" s="13" t="s">
        <v>34</v>
      </c>
      <c r="AX209" s="13" t="s">
        <v>79</v>
      </c>
      <c r="AY209" s="241" t="s">
        <v>121</v>
      </c>
    </row>
    <row r="210" s="13" customFormat="1">
      <c r="A210" s="13"/>
      <c r="B210" s="232"/>
      <c r="C210" s="233"/>
      <c r="D210" s="227" t="s">
        <v>132</v>
      </c>
      <c r="E210" s="234" t="s">
        <v>1</v>
      </c>
      <c r="F210" s="235" t="s">
        <v>134</v>
      </c>
      <c r="G210" s="233"/>
      <c r="H210" s="234" t="s">
        <v>1</v>
      </c>
      <c r="I210" s="236"/>
      <c r="J210" s="233"/>
      <c r="K210" s="233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132</v>
      </c>
      <c r="AU210" s="241" t="s">
        <v>89</v>
      </c>
      <c r="AV210" s="13" t="s">
        <v>87</v>
      </c>
      <c r="AW210" s="13" t="s">
        <v>34</v>
      </c>
      <c r="AX210" s="13" t="s">
        <v>79</v>
      </c>
      <c r="AY210" s="241" t="s">
        <v>121</v>
      </c>
    </row>
    <row r="211" s="14" customFormat="1">
      <c r="A211" s="14"/>
      <c r="B211" s="242"/>
      <c r="C211" s="243"/>
      <c r="D211" s="227" t="s">
        <v>132</v>
      </c>
      <c r="E211" s="244" t="s">
        <v>1</v>
      </c>
      <c r="F211" s="245" t="s">
        <v>135</v>
      </c>
      <c r="G211" s="243"/>
      <c r="H211" s="246">
        <v>68.200000000000003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132</v>
      </c>
      <c r="AU211" s="252" t="s">
        <v>89</v>
      </c>
      <c r="AV211" s="14" t="s">
        <v>89</v>
      </c>
      <c r="AW211" s="14" t="s">
        <v>34</v>
      </c>
      <c r="AX211" s="14" t="s">
        <v>87</v>
      </c>
      <c r="AY211" s="252" t="s">
        <v>121</v>
      </c>
    </row>
    <row r="212" s="2" customFormat="1" ht="44.25" customHeight="1">
      <c r="A212" s="38"/>
      <c r="B212" s="39"/>
      <c r="C212" s="214" t="s">
        <v>252</v>
      </c>
      <c r="D212" s="214" t="s">
        <v>123</v>
      </c>
      <c r="E212" s="215" t="s">
        <v>253</v>
      </c>
      <c r="F212" s="216" t="s">
        <v>254</v>
      </c>
      <c r="G212" s="217" t="s">
        <v>126</v>
      </c>
      <c r="H212" s="218">
        <v>68.200000000000003</v>
      </c>
      <c r="I212" s="219"/>
      <c r="J212" s="220">
        <f>ROUND(I212*H212,2)</f>
        <v>0</v>
      </c>
      <c r="K212" s="216" t="s">
        <v>127</v>
      </c>
      <c r="L212" s="44"/>
      <c r="M212" s="221" t="s">
        <v>1</v>
      </c>
      <c r="N212" s="222" t="s">
        <v>44</v>
      </c>
      <c r="O212" s="91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5" t="s">
        <v>128</v>
      </c>
      <c r="AT212" s="225" t="s">
        <v>123</v>
      </c>
      <c r="AU212" s="225" t="s">
        <v>89</v>
      </c>
      <c r="AY212" s="17" t="s">
        <v>121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7" t="s">
        <v>87</v>
      </c>
      <c r="BK212" s="226">
        <f>ROUND(I212*H212,2)</f>
        <v>0</v>
      </c>
      <c r="BL212" s="17" t="s">
        <v>128</v>
      </c>
      <c r="BM212" s="225" t="s">
        <v>255</v>
      </c>
    </row>
    <row r="213" s="13" customFormat="1">
      <c r="A213" s="13"/>
      <c r="B213" s="232"/>
      <c r="C213" s="233"/>
      <c r="D213" s="227" t="s">
        <v>132</v>
      </c>
      <c r="E213" s="234" t="s">
        <v>1</v>
      </c>
      <c r="F213" s="235" t="s">
        <v>133</v>
      </c>
      <c r="G213" s="233"/>
      <c r="H213" s="234" t="s">
        <v>1</v>
      </c>
      <c r="I213" s="236"/>
      <c r="J213" s="233"/>
      <c r="K213" s="233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132</v>
      </c>
      <c r="AU213" s="241" t="s">
        <v>89</v>
      </c>
      <c r="AV213" s="13" t="s">
        <v>87</v>
      </c>
      <c r="AW213" s="13" t="s">
        <v>34</v>
      </c>
      <c r="AX213" s="13" t="s">
        <v>79</v>
      </c>
      <c r="AY213" s="241" t="s">
        <v>121</v>
      </c>
    </row>
    <row r="214" s="13" customFormat="1">
      <c r="A214" s="13"/>
      <c r="B214" s="232"/>
      <c r="C214" s="233"/>
      <c r="D214" s="227" t="s">
        <v>132</v>
      </c>
      <c r="E214" s="234" t="s">
        <v>1</v>
      </c>
      <c r="F214" s="235" t="s">
        <v>134</v>
      </c>
      <c r="G214" s="233"/>
      <c r="H214" s="234" t="s">
        <v>1</v>
      </c>
      <c r="I214" s="236"/>
      <c r="J214" s="233"/>
      <c r="K214" s="233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132</v>
      </c>
      <c r="AU214" s="241" t="s">
        <v>89</v>
      </c>
      <c r="AV214" s="13" t="s">
        <v>87</v>
      </c>
      <c r="AW214" s="13" t="s">
        <v>34</v>
      </c>
      <c r="AX214" s="13" t="s">
        <v>79</v>
      </c>
      <c r="AY214" s="241" t="s">
        <v>121</v>
      </c>
    </row>
    <row r="215" s="14" customFormat="1">
      <c r="A215" s="14"/>
      <c r="B215" s="242"/>
      <c r="C215" s="243"/>
      <c r="D215" s="227" t="s">
        <v>132</v>
      </c>
      <c r="E215" s="244" t="s">
        <v>1</v>
      </c>
      <c r="F215" s="245" t="s">
        <v>135</v>
      </c>
      <c r="G215" s="243"/>
      <c r="H215" s="246">
        <v>68.200000000000003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132</v>
      </c>
      <c r="AU215" s="252" t="s">
        <v>89</v>
      </c>
      <c r="AV215" s="14" t="s">
        <v>89</v>
      </c>
      <c r="AW215" s="14" t="s">
        <v>34</v>
      </c>
      <c r="AX215" s="14" t="s">
        <v>87</v>
      </c>
      <c r="AY215" s="252" t="s">
        <v>121</v>
      </c>
    </row>
    <row r="216" s="12" customFormat="1" ht="22.8" customHeight="1">
      <c r="A216" s="12"/>
      <c r="B216" s="198"/>
      <c r="C216" s="199"/>
      <c r="D216" s="200" t="s">
        <v>78</v>
      </c>
      <c r="E216" s="212" t="s">
        <v>172</v>
      </c>
      <c r="F216" s="212" t="s">
        <v>256</v>
      </c>
      <c r="G216" s="199"/>
      <c r="H216" s="199"/>
      <c r="I216" s="202"/>
      <c r="J216" s="213">
        <f>BK216</f>
        <v>0</v>
      </c>
      <c r="K216" s="199"/>
      <c r="L216" s="204"/>
      <c r="M216" s="205"/>
      <c r="N216" s="206"/>
      <c r="O216" s="206"/>
      <c r="P216" s="207">
        <f>SUM(P217:P263)</f>
        <v>0</v>
      </c>
      <c r="Q216" s="206"/>
      <c r="R216" s="207">
        <f>SUM(R217:R263)</f>
        <v>1.58077</v>
      </c>
      <c r="S216" s="206"/>
      <c r="T216" s="208">
        <f>SUM(T217:T263)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87</v>
      </c>
      <c r="AT216" s="210" t="s">
        <v>78</v>
      </c>
      <c r="AU216" s="210" t="s">
        <v>87</v>
      </c>
      <c r="AY216" s="209" t="s">
        <v>121</v>
      </c>
      <c r="BK216" s="211">
        <f>SUM(BK217:BK263)</f>
        <v>0</v>
      </c>
    </row>
    <row r="217" s="2" customFormat="1">
      <c r="A217" s="38"/>
      <c r="B217" s="39"/>
      <c r="C217" s="214" t="s">
        <v>257</v>
      </c>
      <c r="D217" s="214" t="s">
        <v>123</v>
      </c>
      <c r="E217" s="215" t="s">
        <v>258</v>
      </c>
      <c r="F217" s="216" t="s">
        <v>259</v>
      </c>
      <c r="G217" s="217" t="s">
        <v>260</v>
      </c>
      <c r="H217" s="218">
        <v>2</v>
      </c>
      <c r="I217" s="219"/>
      <c r="J217" s="220">
        <f>ROUND(I217*H217,2)</f>
        <v>0</v>
      </c>
      <c r="K217" s="216" t="s">
        <v>127</v>
      </c>
      <c r="L217" s="44"/>
      <c r="M217" s="221" t="s">
        <v>1</v>
      </c>
      <c r="N217" s="222" t="s">
        <v>44</v>
      </c>
      <c r="O217" s="91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128</v>
      </c>
      <c r="AT217" s="225" t="s">
        <v>123</v>
      </c>
      <c r="AU217" s="225" t="s">
        <v>89</v>
      </c>
      <c r="AY217" s="17" t="s">
        <v>121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87</v>
      </c>
      <c r="BK217" s="226">
        <f>ROUND(I217*H217,2)</f>
        <v>0</v>
      </c>
      <c r="BL217" s="17" t="s">
        <v>128</v>
      </c>
      <c r="BM217" s="225" t="s">
        <v>261</v>
      </c>
    </row>
    <row r="218" s="13" customFormat="1">
      <c r="A218" s="13"/>
      <c r="B218" s="232"/>
      <c r="C218" s="233"/>
      <c r="D218" s="227" t="s">
        <v>132</v>
      </c>
      <c r="E218" s="234" t="s">
        <v>1</v>
      </c>
      <c r="F218" s="235" t="s">
        <v>262</v>
      </c>
      <c r="G218" s="233"/>
      <c r="H218" s="234" t="s">
        <v>1</v>
      </c>
      <c r="I218" s="236"/>
      <c r="J218" s="233"/>
      <c r="K218" s="233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132</v>
      </c>
      <c r="AU218" s="241" t="s">
        <v>89</v>
      </c>
      <c r="AV218" s="13" t="s">
        <v>87</v>
      </c>
      <c r="AW218" s="13" t="s">
        <v>34</v>
      </c>
      <c r="AX218" s="13" t="s">
        <v>79</v>
      </c>
      <c r="AY218" s="241" t="s">
        <v>121</v>
      </c>
    </row>
    <row r="219" s="14" customFormat="1">
      <c r="A219" s="14"/>
      <c r="B219" s="242"/>
      <c r="C219" s="243"/>
      <c r="D219" s="227" t="s">
        <v>132</v>
      </c>
      <c r="E219" s="244" t="s">
        <v>1</v>
      </c>
      <c r="F219" s="245" t="s">
        <v>89</v>
      </c>
      <c r="G219" s="243"/>
      <c r="H219" s="246">
        <v>2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132</v>
      </c>
      <c r="AU219" s="252" t="s">
        <v>89</v>
      </c>
      <c r="AV219" s="14" t="s">
        <v>89</v>
      </c>
      <c r="AW219" s="14" t="s">
        <v>34</v>
      </c>
      <c r="AX219" s="14" t="s">
        <v>87</v>
      </c>
      <c r="AY219" s="252" t="s">
        <v>121</v>
      </c>
    </row>
    <row r="220" s="2" customFormat="1" ht="16.5" customHeight="1">
      <c r="A220" s="38"/>
      <c r="B220" s="39"/>
      <c r="C220" s="264" t="s">
        <v>263</v>
      </c>
      <c r="D220" s="264" t="s">
        <v>208</v>
      </c>
      <c r="E220" s="265" t="s">
        <v>264</v>
      </c>
      <c r="F220" s="266" t="s">
        <v>265</v>
      </c>
      <c r="G220" s="267" t="s">
        <v>266</v>
      </c>
      <c r="H220" s="268">
        <v>2</v>
      </c>
      <c r="I220" s="269"/>
      <c r="J220" s="270">
        <f>ROUND(I220*H220,2)</f>
        <v>0</v>
      </c>
      <c r="K220" s="266" t="s">
        <v>1</v>
      </c>
      <c r="L220" s="271"/>
      <c r="M220" s="272" t="s">
        <v>1</v>
      </c>
      <c r="N220" s="273" t="s">
        <v>44</v>
      </c>
      <c r="O220" s="91"/>
      <c r="P220" s="223">
        <f>O220*H220</f>
        <v>0</v>
      </c>
      <c r="Q220" s="223">
        <v>6.9999999999999994E-05</v>
      </c>
      <c r="R220" s="223">
        <f>Q220*H220</f>
        <v>0.00013999999999999999</v>
      </c>
      <c r="S220" s="223">
        <v>0</v>
      </c>
      <c r="T220" s="22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5" t="s">
        <v>172</v>
      </c>
      <c r="AT220" s="225" t="s">
        <v>208</v>
      </c>
      <c r="AU220" s="225" t="s">
        <v>89</v>
      </c>
      <c r="AY220" s="17" t="s">
        <v>121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7" t="s">
        <v>87</v>
      </c>
      <c r="BK220" s="226">
        <f>ROUND(I220*H220,2)</f>
        <v>0</v>
      </c>
      <c r="BL220" s="17" t="s">
        <v>128</v>
      </c>
      <c r="BM220" s="225" t="s">
        <v>267</v>
      </c>
    </row>
    <row r="221" s="2" customFormat="1">
      <c r="A221" s="38"/>
      <c r="B221" s="39"/>
      <c r="C221" s="214" t="s">
        <v>268</v>
      </c>
      <c r="D221" s="214" t="s">
        <v>123</v>
      </c>
      <c r="E221" s="215" t="s">
        <v>269</v>
      </c>
      <c r="F221" s="216" t="s">
        <v>270</v>
      </c>
      <c r="G221" s="217" t="s">
        <v>155</v>
      </c>
      <c r="H221" s="218">
        <v>2</v>
      </c>
      <c r="I221" s="219"/>
      <c r="J221" s="220">
        <f>ROUND(I221*H221,2)</f>
        <v>0</v>
      </c>
      <c r="K221" s="216" t="s">
        <v>127</v>
      </c>
      <c r="L221" s="44"/>
      <c r="M221" s="221" t="s">
        <v>1</v>
      </c>
      <c r="N221" s="222" t="s">
        <v>44</v>
      </c>
      <c r="O221" s="91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5" t="s">
        <v>128</v>
      </c>
      <c r="AT221" s="225" t="s">
        <v>123</v>
      </c>
      <c r="AU221" s="225" t="s">
        <v>89</v>
      </c>
      <c r="AY221" s="17" t="s">
        <v>121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87</v>
      </c>
      <c r="BK221" s="226">
        <f>ROUND(I221*H221,2)</f>
        <v>0</v>
      </c>
      <c r="BL221" s="17" t="s">
        <v>128</v>
      </c>
      <c r="BM221" s="225" t="s">
        <v>271</v>
      </c>
    </row>
    <row r="222" s="2" customFormat="1" ht="16.5" customHeight="1">
      <c r="A222" s="38"/>
      <c r="B222" s="39"/>
      <c r="C222" s="264" t="s">
        <v>272</v>
      </c>
      <c r="D222" s="264" t="s">
        <v>208</v>
      </c>
      <c r="E222" s="265" t="s">
        <v>273</v>
      </c>
      <c r="F222" s="266" t="s">
        <v>274</v>
      </c>
      <c r="G222" s="267" t="s">
        <v>155</v>
      </c>
      <c r="H222" s="268">
        <v>2</v>
      </c>
      <c r="I222" s="269"/>
      <c r="J222" s="270">
        <f>ROUND(I222*H222,2)</f>
        <v>0</v>
      </c>
      <c r="K222" s="266" t="s">
        <v>1</v>
      </c>
      <c r="L222" s="271"/>
      <c r="M222" s="272" t="s">
        <v>1</v>
      </c>
      <c r="N222" s="273" t="s">
        <v>44</v>
      </c>
      <c r="O222" s="91"/>
      <c r="P222" s="223">
        <f>O222*H222</f>
        <v>0</v>
      </c>
      <c r="Q222" s="223">
        <v>0.00106</v>
      </c>
      <c r="R222" s="223">
        <f>Q222*H222</f>
        <v>0.0021199999999999999</v>
      </c>
      <c r="S222" s="223">
        <v>0</v>
      </c>
      <c r="T222" s="22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5" t="s">
        <v>172</v>
      </c>
      <c r="AT222" s="225" t="s">
        <v>208</v>
      </c>
      <c r="AU222" s="225" t="s">
        <v>89</v>
      </c>
      <c r="AY222" s="17" t="s">
        <v>121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7" t="s">
        <v>87</v>
      </c>
      <c r="BK222" s="226">
        <f>ROUND(I222*H222,2)</f>
        <v>0</v>
      </c>
      <c r="BL222" s="17" t="s">
        <v>128</v>
      </c>
      <c r="BM222" s="225" t="s">
        <v>275</v>
      </c>
    </row>
    <row r="223" s="2" customFormat="1" ht="44.25" customHeight="1">
      <c r="A223" s="38"/>
      <c r="B223" s="39"/>
      <c r="C223" s="214" t="s">
        <v>276</v>
      </c>
      <c r="D223" s="214" t="s">
        <v>123</v>
      </c>
      <c r="E223" s="215" t="s">
        <v>277</v>
      </c>
      <c r="F223" s="216" t="s">
        <v>278</v>
      </c>
      <c r="G223" s="217" t="s">
        <v>155</v>
      </c>
      <c r="H223" s="218">
        <v>74</v>
      </c>
      <c r="I223" s="219"/>
      <c r="J223" s="220">
        <f>ROUND(I223*H223,2)</f>
        <v>0</v>
      </c>
      <c r="K223" s="216" t="s">
        <v>127</v>
      </c>
      <c r="L223" s="44"/>
      <c r="M223" s="221" t="s">
        <v>1</v>
      </c>
      <c r="N223" s="222" t="s">
        <v>44</v>
      </c>
      <c r="O223" s="91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5" t="s">
        <v>128</v>
      </c>
      <c r="AT223" s="225" t="s">
        <v>123</v>
      </c>
      <c r="AU223" s="225" t="s">
        <v>89</v>
      </c>
      <c r="AY223" s="17" t="s">
        <v>121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87</v>
      </c>
      <c r="BK223" s="226">
        <f>ROUND(I223*H223,2)</f>
        <v>0</v>
      </c>
      <c r="BL223" s="17" t="s">
        <v>128</v>
      </c>
      <c r="BM223" s="225" t="s">
        <v>279</v>
      </c>
    </row>
    <row r="224" s="13" customFormat="1">
      <c r="A224" s="13"/>
      <c r="B224" s="232"/>
      <c r="C224" s="233"/>
      <c r="D224" s="227" t="s">
        <v>132</v>
      </c>
      <c r="E224" s="234" t="s">
        <v>1</v>
      </c>
      <c r="F224" s="235" t="s">
        <v>262</v>
      </c>
      <c r="G224" s="233"/>
      <c r="H224" s="234" t="s">
        <v>1</v>
      </c>
      <c r="I224" s="236"/>
      <c r="J224" s="233"/>
      <c r="K224" s="233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132</v>
      </c>
      <c r="AU224" s="241" t="s">
        <v>89</v>
      </c>
      <c r="AV224" s="13" t="s">
        <v>87</v>
      </c>
      <c r="AW224" s="13" t="s">
        <v>34</v>
      </c>
      <c r="AX224" s="13" t="s">
        <v>79</v>
      </c>
      <c r="AY224" s="241" t="s">
        <v>121</v>
      </c>
    </row>
    <row r="225" s="14" customFormat="1">
      <c r="A225" s="14"/>
      <c r="B225" s="242"/>
      <c r="C225" s="243"/>
      <c r="D225" s="227" t="s">
        <v>132</v>
      </c>
      <c r="E225" s="244" t="s">
        <v>1</v>
      </c>
      <c r="F225" s="245" t="s">
        <v>280</v>
      </c>
      <c r="G225" s="243"/>
      <c r="H225" s="246">
        <v>74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132</v>
      </c>
      <c r="AU225" s="252" t="s">
        <v>89</v>
      </c>
      <c r="AV225" s="14" t="s">
        <v>89</v>
      </c>
      <c r="AW225" s="14" t="s">
        <v>34</v>
      </c>
      <c r="AX225" s="14" t="s">
        <v>87</v>
      </c>
      <c r="AY225" s="252" t="s">
        <v>121</v>
      </c>
    </row>
    <row r="226" s="2" customFormat="1">
      <c r="A226" s="38"/>
      <c r="B226" s="39"/>
      <c r="C226" s="264" t="s">
        <v>281</v>
      </c>
      <c r="D226" s="264" t="s">
        <v>208</v>
      </c>
      <c r="E226" s="265" t="s">
        <v>282</v>
      </c>
      <c r="F226" s="266" t="s">
        <v>283</v>
      </c>
      <c r="G226" s="267" t="s">
        <v>155</v>
      </c>
      <c r="H226" s="268">
        <v>74</v>
      </c>
      <c r="I226" s="269"/>
      <c r="J226" s="270">
        <f>ROUND(I226*H226,2)</f>
        <v>0</v>
      </c>
      <c r="K226" s="266" t="s">
        <v>1</v>
      </c>
      <c r="L226" s="271"/>
      <c r="M226" s="272" t="s">
        <v>1</v>
      </c>
      <c r="N226" s="273" t="s">
        <v>44</v>
      </c>
      <c r="O226" s="91"/>
      <c r="P226" s="223">
        <f>O226*H226</f>
        <v>0</v>
      </c>
      <c r="Q226" s="223">
        <v>0.01328</v>
      </c>
      <c r="R226" s="223">
        <f>Q226*H226</f>
        <v>0.98272000000000004</v>
      </c>
      <c r="S226" s="223">
        <v>0</v>
      </c>
      <c r="T226" s="22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172</v>
      </c>
      <c r="AT226" s="225" t="s">
        <v>208</v>
      </c>
      <c r="AU226" s="225" t="s">
        <v>89</v>
      </c>
      <c r="AY226" s="17" t="s">
        <v>121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87</v>
      </c>
      <c r="BK226" s="226">
        <f>ROUND(I226*H226,2)</f>
        <v>0</v>
      </c>
      <c r="BL226" s="17" t="s">
        <v>128</v>
      </c>
      <c r="BM226" s="225" t="s">
        <v>284</v>
      </c>
    </row>
    <row r="227" s="2" customFormat="1" ht="44.25" customHeight="1">
      <c r="A227" s="38"/>
      <c r="B227" s="39"/>
      <c r="C227" s="214" t="s">
        <v>285</v>
      </c>
      <c r="D227" s="214" t="s">
        <v>123</v>
      </c>
      <c r="E227" s="215" t="s">
        <v>286</v>
      </c>
      <c r="F227" s="216" t="s">
        <v>287</v>
      </c>
      <c r="G227" s="217" t="s">
        <v>155</v>
      </c>
      <c r="H227" s="218">
        <v>8</v>
      </c>
      <c r="I227" s="219"/>
      <c r="J227" s="220">
        <f>ROUND(I227*H227,2)</f>
        <v>0</v>
      </c>
      <c r="K227" s="216" t="s">
        <v>127</v>
      </c>
      <c r="L227" s="44"/>
      <c r="M227" s="221" t="s">
        <v>1</v>
      </c>
      <c r="N227" s="222" t="s">
        <v>44</v>
      </c>
      <c r="O227" s="91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5" t="s">
        <v>128</v>
      </c>
      <c r="AT227" s="225" t="s">
        <v>123</v>
      </c>
      <c r="AU227" s="225" t="s">
        <v>89</v>
      </c>
      <c r="AY227" s="17" t="s">
        <v>121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7" t="s">
        <v>87</v>
      </c>
      <c r="BK227" s="226">
        <f>ROUND(I227*H227,2)</f>
        <v>0</v>
      </c>
      <c r="BL227" s="17" t="s">
        <v>128</v>
      </c>
      <c r="BM227" s="225" t="s">
        <v>288</v>
      </c>
    </row>
    <row r="228" s="13" customFormat="1">
      <c r="A228" s="13"/>
      <c r="B228" s="232"/>
      <c r="C228" s="233"/>
      <c r="D228" s="227" t="s">
        <v>132</v>
      </c>
      <c r="E228" s="234" t="s">
        <v>1</v>
      </c>
      <c r="F228" s="235" t="s">
        <v>262</v>
      </c>
      <c r="G228" s="233"/>
      <c r="H228" s="234" t="s">
        <v>1</v>
      </c>
      <c r="I228" s="236"/>
      <c r="J228" s="233"/>
      <c r="K228" s="233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132</v>
      </c>
      <c r="AU228" s="241" t="s">
        <v>89</v>
      </c>
      <c r="AV228" s="13" t="s">
        <v>87</v>
      </c>
      <c r="AW228" s="13" t="s">
        <v>34</v>
      </c>
      <c r="AX228" s="13" t="s">
        <v>79</v>
      </c>
      <c r="AY228" s="241" t="s">
        <v>121</v>
      </c>
    </row>
    <row r="229" s="14" customFormat="1">
      <c r="A229" s="14"/>
      <c r="B229" s="242"/>
      <c r="C229" s="243"/>
      <c r="D229" s="227" t="s">
        <v>132</v>
      </c>
      <c r="E229" s="244" t="s">
        <v>1</v>
      </c>
      <c r="F229" s="245" t="s">
        <v>289</v>
      </c>
      <c r="G229" s="243"/>
      <c r="H229" s="246">
        <v>8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132</v>
      </c>
      <c r="AU229" s="252" t="s">
        <v>89</v>
      </c>
      <c r="AV229" s="14" t="s">
        <v>89</v>
      </c>
      <c r="AW229" s="14" t="s">
        <v>34</v>
      </c>
      <c r="AX229" s="14" t="s">
        <v>87</v>
      </c>
      <c r="AY229" s="252" t="s">
        <v>121</v>
      </c>
    </row>
    <row r="230" s="2" customFormat="1">
      <c r="A230" s="38"/>
      <c r="B230" s="39"/>
      <c r="C230" s="264" t="s">
        <v>290</v>
      </c>
      <c r="D230" s="264" t="s">
        <v>208</v>
      </c>
      <c r="E230" s="265" t="s">
        <v>291</v>
      </c>
      <c r="F230" s="266" t="s">
        <v>292</v>
      </c>
      <c r="G230" s="267" t="s">
        <v>155</v>
      </c>
      <c r="H230" s="268">
        <v>8</v>
      </c>
      <c r="I230" s="269"/>
      <c r="J230" s="270">
        <f>ROUND(I230*H230,2)</f>
        <v>0</v>
      </c>
      <c r="K230" s="266" t="s">
        <v>1</v>
      </c>
      <c r="L230" s="271"/>
      <c r="M230" s="272" t="s">
        <v>1</v>
      </c>
      <c r="N230" s="273" t="s">
        <v>44</v>
      </c>
      <c r="O230" s="91"/>
      <c r="P230" s="223">
        <f>O230*H230</f>
        <v>0</v>
      </c>
      <c r="Q230" s="223">
        <v>0.025899999999999999</v>
      </c>
      <c r="R230" s="223">
        <f>Q230*H230</f>
        <v>0.2072</v>
      </c>
      <c r="S230" s="223">
        <v>0</v>
      </c>
      <c r="T230" s="22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5" t="s">
        <v>172</v>
      </c>
      <c r="AT230" s="225" t="s">
        <v>208</v>
      </c>
      <c r="AU230" s="225" t="s">
        <v>89</v>
      </c>
      <c r="AY230" s="17" t="s">
        <v>121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87</v>
      </c>
      <c r="BK230" s="226">
        <f>ROUND(I230*H230,2)</f>
        <v>0</v>
      </c>
      <c r="BL230" s="17" t="s">
        <v>128</v>
      </c>
      <c r="BM230" s="225" t="s">
        <v>293</v>
      </c>
    </row>
    <row r="231" s="2" customFormat="1">
      <c r="A231" s="38"/>
      <c r="B231" s="39"/>
      <c r="C231" s="214" t="s">
        <v>294</v>
      </c>
      <c r="D231" s="214" t="s">
        <v>123</v>
      </c>
      <c r="E231" s="215" t="s">
        <v>295</v>
      </c>
      <c r="F231" s="216" t="s">
        <v>296</v>
      </c>
      <c r="G231" s="217" t="s">
        <v>260</v>
      </c>
      <c r="H231" s="218">
        <v>2</v>
      </c>
      <c r="I231" s="219"/>
      <c r="J231" s="220">
        <f>ROUND(I231*H231,2)</f>
        <v>0</v>
      </c>
      <c r="K231" s="216" t="s">
        <v>127</v>
      </c>
      <c r="L231" s="44"/>
      <c r="M231" s="221" t="s">
        <v>1</v>
      </c>
      <c r="N231" s="222" t="s">
        <v>44</v>
      </c>
      <c r="O231" s="91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5" t="s">
        <v>128</v>
      </c>
      <c r="AT231" s="225" t="s">
        <v>123</v>
      </c>
      <c r="AU231" s="225" t="s">
        <v>89</v>
      </c>
      <c r="AY231" s="17" t="s">
        <v>121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7" t="s">
        <v>87</v>
      </c>
      <c r="BK231" s="226">
        <f>ROUND(I231*H231,2)</f>
        <v>0</v>
      </c>
      <c r="BL231" s="17" t="s">
        <v>128</v>
      </c>
      <c r="BM231" s="225" t="s">
        <v>297</v>
      </c>
    </row>
    <row r="232" s="2" customFormat="1" ht="16.5" customHeight="1">
      <c r="A232" s="38"/>
      <c r="B232" s="39"/>
      <c r="C232" s="264" t="s">
        <v>298</v>
      </c>
      <c r="D232" s="264" t="s">
        <v>208</v>
      </c>
      <c r="E232" s="265" t="s">
        <v>299</v>
      </c>
      <c r="F232" s="266" t="s">
        <v>300</v>
      </c>
      <c r="G232" s="267" t="s">
        <v>260</v>
      </c>
      <c r="H232" s="268">
        <v>2</v>
      </c>
      <c r="I232" s="269"/>
      <c r="J232" s="270">
        <f>ROUND(I232*H232,2)</f>
        <v>0</v>
      </c>
      <c r="K232" s="266" t="s">
        <v>127</v>
      </c>
      <c r="L232" s="271"/>
      <c r="M232" s="272" t="s">
        <v>1</v>
      </c>
      <c r="N232" s="273" t="s">
        <v>44</v>
      </c>
      <c r="O232" s="91"/>
      <c r="P232" s="223">
        <f>O232*H232</f>
        <v>0</v>
      </c>
      <c r="Q232" s="223">
        <v>0.00019000000000000001</v>
      </c>
      <c r="R232" s="223">
        <f>Q232*H232</f>
        <v>0.00038000000000000002</v>
      </c>
      <c r="S232" s="223">
        <v>0</v>
      </c>
      <c r="T232" s="22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5" t="s">
        <v>172</v>
      </c>
      <c r="AT232" s="225" t="s">
        <v>208</v>
      </c>
      <c r="AU232" s="225" t="s">
        <v>89</v>
      </c>
      <c r="AY232" s="17" t="s">
        <v>121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87</v>
      </c>
      <c r="BK232" s="226">
        <f>ROUND(I232*H232,2)</f>
        <v>0</v>
      </c>
      <c r="BL232" s="17" t="s">
        <v>128</v>
      </c>
      <c r="BM232" s="225" t="s">
        <v>301</v>
      </c>
    </row>
    <row r="233" s="2" customFormat="1" ht="44.25" customHeight="1">
      <c r="A233" s="38"/>
      <c r="B233" s="39"/>
      <c r="C233" s="214" t="s">
        <v>302</v>
      </c>
      <c r="D233" s="214" t="s">
        <v>123</v>
      </c>
      <c r="E233" s="215" t="s">
        <v>303</v>
      </c>
      <c r="F233" s="216" t="s">
        <v>304</v>
      </c>
      <c r="G233" s="217" t="s">
        <v>260</v>
      </c>
      <c r="H233" s="218">
        <v>13</v>
      </c>
      <c r="I233" s="219"/>
      <c r="J233" s="220">
        <f>ROUND(I233*H233,2)</f>
        <v>0</v>
      </c>
      <c r="K233" s="216" t="s">
        <v>127</v>
      </c>
      <c r="L233" s="44"/>
      <c r="M233" s="221" t="s">
        <v>1</v>
      </c>
      <c r="N233" s="222" t="s">
        <v>44</v>
      </c>
      <c r="O233" s="91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5" t="s">
        <v>128</v>
      </c>
      <c r="AT233" s="225" t="s">
        <v>123</v>
      </c>
      <c r="AU233" s="225" t="s">
        <v>89</v>
      </c>
      <c r="AY233" s="17" t="s">
        <v>121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7" t="s">
        <v>87</v>
      </c>
      <c r="BK233" s="226">
        <f>ROUND(I233*H233,2)</f>
        <v>0</v>
      </c>
      <c r="BL233" s="17" t="s">
        <v>128</v>
      </c>
      <c r="BM233" s="225" t="s">
        <v>305</v>
      </c>
    </row>
    <row r="234" s="13" customFormat="1">
      <c r="A234" s="13"/>
      <c r="B234" s="232"/>
      <c r="C234" s="233"/>
      <c r="D234" s="227" t="s">
        <v>132</v>
      </c>
      <c r="E234" s="234" t="s">
        <v>1</v>
      </c>
      <c r="F234" s="235" t="s">
        <v>262</v>
      </c>
      <c r="G234" s="233"/>
      <c r="H234" s="234" t="s">
        <v>1</v>
      </c>
      <c r="I234" s="236"/>
      <c r="J234" s="233"/>
      <c r="K234" s="233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132</v>
      </c>
      <c r="AU234" s="241" t="s">
        <v>89</v>
      </c>
      <c r="AV234" s="13" t="s">
        <v>87</v>
      </c>
      <c r="AW234" s="13" t="s">
        <v>34</v>
      </c>
      <c r="AX234" s="13" t="s">
        <v>79</v>
      </c>
      <c r="AY234" s="241" t="s">
        <v>121</v>
      </c>
    </row>
    <row r="235" s="14" customFormat="1">
      <c r="A235" s="14"/>
      <c r="B235" s="242"/>
      <c r="C235" s="243"/>
      <c r="D235" s="227" t="s">
        <v>132</v>
      </c>
      <c r="E235" s="244" t="s">
        <v>1</v>
      </c>
      <c r="F235" s="245" t="s">
        <v>197</v>
      </c>
      <c r="G235" s="243"/>
      <c r="H235" s="246">
        <v>13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132</v>
      </c>
      <c r="AU235" s="252" t="s">
        <v>89</v>
      </c>
      <c r="AV235" s="14" t="s">
        <v>89</v>
      </c>
      <c r="AW235" s="14" t="s">
        <v>34</v>
      </c>
      <c r="AX235" s="14" t="s">
        <v>87</v>
      </c>
      <c r="AY235" s="252" t="s">
        <v>121</v>
      </c>
    </row>
    <row r="236" s="2" customFormat="1" ht="16.5" customHeight="1">
      <c r="A236" s="38"/>
      <c r="B236" s="39"/>
      <c r="C236" s="264" t="s">
        <v>306</v>
      </c>
      <c r="D236" s="264" t="s">
        <v>208</v>
      </c>
      <c r="E236" s="265" t="s">
        <v>307</v>
      </c>
      <c r="F236" s="266" t="s">
        <v>308</v>
      </c>
      <c r="G236" s="267" t="s">
        <v>260</v>
      </c>
      <c r="H236" s="268">
        <v>13</v>
      </c>
      <c r="I236" s="269"/>
      <c r="J236" s="270">
        <f>ROUND(I236*H236,2)</f>
        <v>0</v>
      </c>
      <c r="K236" s="266" t="s">
        <v>127</v>
      </c>
      <c r="L236" s="271"/>
      <c r="M236" s="272" t="s">
        <v>1</v>
      </c>
      <c r="N236" s="273" t="s">
        <v>44</v>
      </c>
      <c r="O236" s="91"/>
      <c r="P236" s="223">
        <f>O236*H236</f>
        <v>0</v>
      </c>
      <c r="Q236" s="223">
        <v>0.0035899999999999999</v>
      </c>
      <c r="R236" s="223">
        <f>Q236*H236</f>
        <v>0.046669999999999996</v>
      </c>
      <c r="S236" s="223">
        <v>0</v>
      </c>
      <c r="T236" s="22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172</v>
      </c>
      <c r="AT236" s="225" t="s">
        <v>208</v>
      </c>
      <c r="AU236" s="225" t="s">
        <v>89</v>
      </c>
      <c r="AY236" s="17" t="s">
        <v>121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87</v>
      </c>
      <c r="BK236" s="226">
        <f>ROUND(I236*H236,2)</f>
        <v>0</v>
      </c>
      <c r="BL236" s="17" t="s">
        <v>128</v>
      </c>
      <c r="BM236" s="225" t="s">
        <v>309</v>
      </c>
    </row>
    <row r="237" s="2" customFormat="1">
      <c r="A237" s="38"/>
      <c r="B237" s="39"/>
      <c r="C237" s="214" t="s">
        <v>310</v>
      </c>
      <c r="D237" s="214" t="s">
        <v>123</v>
      </c>
      <c r="E237" s="215" t="s">
        <v>311</v>
      </c>
      <c r="F237" s="216" t="s">
        <v>312</v>
      </c>
      <c r="G237" s="217" t="s">
        <v>260</v>
      </c>
      <c r="H237" s="218">
        <v>2</v>
      </c>
      <c r="I237" s="219"/>
      <c r="J237" s="220">
        <f>ROUND(I237*H237,2)</f>
        <v>0</v>
      </c>
      <c r="K237" s="216" t="s">
        <v>1</v>
      </c>
      <c r="L237" s="44"/>
      <c r="M237" s="221" t="s">
        <v>1</v>
      </c>
      <c r="N237" s="222" t="s">
        <v>44</v>
      </c>
      <c r="O237" s="91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5" t="s">
        <v>128</v>
      </c>
      <c r="AT237" s="225" t="s">
        <v>123</v>
      </c>
      <c r="AU237" s="225" t="s">
        <v>89</v>
      </c>
      <c r="AY237" s="17" t="s">
        <v>121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7" t="s">
        <v>87</v>
      </c>
      <c r="BK237" s="226">
        <f>ROUND(I237*H237,2)</f>
        <v>0</v>
      </c>
      <c r="BL237" s="17" t="s">
        <v>128</v>
      </c>
      <c r="BM237" s="225" t="s">
        <v>313</v>
      </c>
    </row>
    <row r="238" s="13" customFormat="1">
      <c r="A238" s="13"/>
      <c r="B238" s="232"/>
      <c r="C238" s="233"/>
      <c r="D238" s="227" t="s">
        <v>132</v>
      </c>
      <c r="E238" s="234" t="s">
        <v>1</v>
      </c>
      <c r="F238" s="235" t="s">
        <v>262</v>
      </c>
      <c r="G238" s="233"/>
      <c r="H238" s="234" t="s">
        <v>1</v>
      </c>
      <c r="I238" s="236"/>
      <c r="J238" s="233"/>
      <c r="K238" s="233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132</v>
      </c>
      <c r="AU238" s="241" t="s">
        <v>89</v>
      </c>
      <c r="AV238" s="13" t="s">
        <v>87</v>
      </c>
      <c r="AW238" s="13" t="s">
        <v>34</v>
      </c>
      <c r="AX238" s="13" t="s">
        <v>79</v>
      </c>
      <c r="AY238" s="241" t="s">
        <v>121</v>
      </c>
    </row>
    <row r="239" s="14" customFormat="1">
      <c r="A239" s="14"/>
      <c r="B239" s="242"/>
      <c r="C239" s="243"/>
      <c r="D239" s="227" t="s">
        <v>132</v>
      </c>
      <c r="E239" s="244" t="s">
        <v>1</v>
      </c>
      <c r="F239" s="245" t="s">
        <v>89</v>
      </c>
      <c r="G239" s="243"/>
      <c r="H239" s="246">
        <v>2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132</v>
      </c>
      <c r="AU239" s="252" t="s">
        <v>89</v>
      </c>
      <c r="AV239" s="14" t="s">
        <v>89</v>
      </c>
      <c r="AW239" s="14" t="s">
        <v>34</v>
      </c>
      <c r="AX239" s="14" t="s">
        <v>87</v>
      </c>
      <c r="AY239" s="252" t="s">
        <v>121</v>
      </c>
    </row>
    <row r="240" s="2" customFormat="1" ht="16.5" customHeight="1">
      <c r="A240" s="38"/>
      <c r="B240" s="39"/>
      <c r="C240" s="264" t="s">
        <v>314</v>
      </c>
      <c r="D240" s="264" t="s">
        <v>208</v>
      </c>
      <c r="E240" s="265" t="s">
        <v>315</v>
      </c>
      <c r="F240" s="266" t="s">
        <v>316</v>
      </c>
      <c r="G240" s="267" t="s">
        <v>260</v>
      </c>
      <c r="H240" s="268">
        <v>2</v>
      </c>
      <c r="I240" s="269"/>
      <c r="J240" s="270">
        <f>ROUND(I240*H240,2)</f>
        <v>0</v>
      </c>
      <c r="K240" s="266" t="s">
        <v>127</v>
      </c>
      <c r="L240" s="271"/>
      <c r="M240" s="272" t="s">
        <v>1</v>
      </c>
      <c r="N240" s="273" t="s">
        <v>44</v>
      </c>
      <c r="O240" s="91"/>
      <c r="P240" s="223">
        <f>O240*H240</f>
        <v>0</v>
      </c>
      <c r="Q240" s="223">
        <v>0.011220000000000001</v>
      </c>
      <c r="R240" s="223">
        <f>Q240*H240</f>
        <v>0.022440000000000002</v>
      </c>
      <c r="S240" s="223">
        <v>0</v>
      </c>
      <c r="T240" s="22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172</v>
      </c>
      <c r="AT240" s="225" t="s">
        <v>208</v>
      </c>
      <c r="AU240" s="225" t="s">
        <v>89</v>
      </c>
      <c r="AY240" s="17" t="s">
        <v>121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87</v>
      </c>
      <c r="BK240" s="226">
        <f>ROUND(I240*H240,2)</f>
        <v>0</v>
      </c>
      <c r="BL240" s="17" t="s">
        <v>128</v>
      </c>
      <c r="BM240" s="225" t="s">
        <v>317</v>
      </c>
    </row>
    <row r="241" s="2" customFormat="1">
      <c r="A241" s="38"/>
      <c r="B241" s="39"/>
      <c r="C241" s="214" t="s">
        <v>318</v>
      </c>
      <c r="D241" s="214" t="s">
        <v>123</v>
      </c>
      <c r="E241" s="215" t="s">
        <v>319</v>
      </c>
      <c r="F241" s="216" t="s">
        <v>320</v>
      </c>
      <c r="G241" s="217" t="s">
        <v>260</v>
      </c>
      <c r="H241" s="218">
        <v>2</v>
      </c>
      <c r="I241" s="219"/>
      <c r="J241" s="220">
        <f>ROUND(I241*H241,2)</f>
        <v>0</v>
      </c>
      <c r="K241" s="216" t="s">
        <v>1</v>
      </c>
      <c r="L241" s="44"/>
      <c r="M241" s="221" t="s">
        <v>1</v>
      </c>
      <c r="N241" s="222" t="s">
        <v>44</v>
      </c>
      <c r="O241" s="91"/>
      <c r="P241" s="223">
        <f>O241*H241</f>
        <v>0</v>
      </c>
      <c r="Q241" s="223">
        <v>2.0000000000000002E-05</v>
      </c>
      <c r="R241" s="223">
        <f>Q241*H241</f>
        <v>4.0000000000000003E-05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128</v>
      </c>
      <c r="AT241" s="225" t="s">
        <v>123</v>
      </c>
      <c r="AU241" s="225" t="s">
        <v>89</v>
      </c>
      <c r="AY241" s="17" t="s">
        <v>121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87</v>
      </c>
      <c r="BK241" s="226">
        <f>ROUND(I241*H241,2)</f>
        <v>0</v>
      </c>
      <c r="BL241" s="17" t="s">
        <v>128</v>
      </c>
      <c r="BM241" s="225" t="s">
        <v>321</v>
      </c>
    </row>
    <row r="242" s="2" customFormat="1" ht="16.5" customHeight="1">
      <c r="A242" s="38"/>
      <c r="B242" s="39"/>
      <c r="C242" s="264" t="s">
        <v>322</v>
      </c>
      <c r="D242" s="264" t="s">
        <v>208</v>
      </c>
      <c r="E242" s="265" t="s">
        <v>323</v>
      </c>
      <c r="F242" s="266" t="s">
        <v>324</v>
      </c>
      <c r="G242" s="267" t="s">
        <v>260</v>
      </c>
      <c r="H242" s="268">
        <v>2</v>
      </c>
      <c r="I242" s="269"/>
      <c r="J242" s="270">
        <f>ROUND(I242*H242,2)</f>
        <v>0</v>
      </c>
      <c r="K242" s="266" t="s">
        <v>1</v>
      </c>
      <c r="L242" s="271"/>
      <c r="M242" s="272" t="s">
        <v>1</v>
      </c>
      <c r="N242" s="273" t="s">
        <v>44</v>
      </c>
      <c r="O242" s="91"/>
      <c r="P242" s="223">
        <f>O242*H242</f>
        <v>0</v>
      </c>
      <c r="Q242" s="223">
        <v>0.0051999999999999998</v>
      </c>
      <c r="R242" s="223">
        <f>Q242*H242</f>
        <v>0.0104</v>
      </c>
      <c r="S242" s="223">
        <v>0</v>
      </c>
      <c r="T242" s="22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172</v>
      </c>
      <c r="AT242" s="225" t="s">
        <v>208</v>
      </c>
      <c r="AU242" s="225" t="s">
        <v>89</v>
      </c>
      <c r="AY242" s="17" t="s">
        <v>121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87</v>
      </c>
      <c r="BK242" s="226">
        <f>ROUND(I242*H242,2)</f>
        <v>0</v>
      </c>
      <c r="BL242" s="17" t="s">
        <v>128</v>
      </c>
      <c r="BM242" s="225" t="s">
        <v>325</v>
      </c>
    </row>
    <row r="243" s="2" customFormat="1">
      <c r="A243" s="38"/>
      <c r="B243" s="39"/>
      <c r="C243" s="264" t="s">
        <v>326</v>
      </c>
      <c r="D243" s="264" t="s">
        <v>208</v>
      </c>
      <c r="E243" s="265" t="s">
        <v>327</v>
      </c>
      <c r="F243" s="266" t="s">
        <v>328</v>
      </c>
      <c r="G243" s="267" t="s">
        <v>266</v>
      </c>
      <c r="H243" s="268">
        <v>2</v>
      </c>
      <c r="I243" s="269"/>
      <c r="J243" s="270">
        <f>ROUND(I243*H243,2)</f>
        <v>0</v>
      </c>
      <c r="K243" s="266" t="s">
        <v>1</v>
      </c>
      <c r="L243" s="271"/>
      <c r="M243" s="272" t="s">
        <v>1</v>
      </c>
      <c r="N243" s="273" t="s">
        <v>44</v>
      </c>
      <c r="O243" s="91"/>
      <c r="P243" s="223">
        <f>O243*H243</f>
        <v>0</v>
      </c>
      <c r="Q243" s="223">
        <v>0.00316</v>
      </c>
      <c r="R243" s="223">
        <f>Q243*H243</f>
        <v>0.0063200000000000001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172</v>
      </c>
      <c r="AT243" s="225" t="s">
        <v>208</v>
      </c>
      <c r="AU243" s="225" t="s">
        <v>89</v>
      </c>
      <c r="AY243" s="17" t="s">
        <v>121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87</v>
      </c>
      <c r="BK243" s="226">
        <f>ROUND(I243*H243,2)</f>
        <v>0</v>
      </c>
      <c r="BL243" s="17" t="s">
        <v>128</v>
      </c>
      <c r="BM243" s="225" t="s">
        <v>329</v>
      </c>
    </row>
    <row r="244" s="2" customFormat="1" ht="44.25" customHeight="1">
      <c r="A244" s="38"/>
      <c r="B244" s="39"/>
      <c r="C244" s="214" t="s">
        <v>330</v>
      </c>
      <c r="D244" s="214" t="s">
        <v>123</v>
      </c>
      <c r="E244" s="215" t="s">
        <v>331</v>
      </c>
      <c r="F244" s="216" t="s">
        <v>332</v>
      </c>
      <c r="G244" s="217" t="s">
        <v>260</v>
      </c>
      <c r="H244" s="218">
        <v>2</v>
      </c>
      <c r="I244" s="219"/>
      <c r="J244" s="220">
        <f>ROUND(I244*H244,2)</f>
        <v>0</v>
      </c>
      <c r="K244" s="216" t="s">
        <v>127</v>
      </c>
      <c r="L244" s="44"/>
      <c r="M244" s="221" t="s">
        <v>1</v>
      </c>
      <c r="N244" s="222" t="s">
        <v>44</v>
      </c>
      <c r="O244" s="91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5" t="s">
        <v>128</v>
      </c>
      <c r="AT244" s="225" t="s">
        <v>123</v>
      </c>
      <c r="AU244" s="225" t="s">
        <v>89</v>
      </c>
      <c r="AY244" s="17" t="s">
        <v>121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7" t="s">
        <v>87</v>
      </c>
      <c r="BK244" s="226">
        <f>ROUND(I244*H244,2)</f>
        <v>0</v>
      </c>
      <c r="BL244" s="17" t="s">
        <v>128</v>
      </c>
      <c r="BM244" s="225" t="s">
        <v>333</v>
      </c>
    </row>
    <row r="245" s="13" customFormat="1">
      <c r="A245" s="13"/>
      <c r="B245" s="232"/>
      <c r="C245" s="233"/>
      <c r="D245" s="227" t="s">
        <v>132</v>
      </c>
      <c r="E245" s="234" t="s">
        <v>1</v>
      </c>
      <c r="F245" s="235" t="s">
        <v>262</v>
      </c>
      <c r="G245" s="233"/>
      <c r="H245" s="234" t="s">
        <v>1</v>
      </c>
      <c r="I245" s="236"/>
      <c r="J245" s="233"/>
      <c r="K245" s="233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132</v>
      </c>
      <c r="AU245" s="241" t="s">
        <v>89</v>
      </c>
      <c r="AV245" s="13" t="s">
        <v>87</v>
      </c>
      <c r="AW245" s="13" t="s">
        <v>34</v>
      </c>
      <c r="AX245" s="13" t="s">
        <v>79</v>
      </c>
      <c r="AY245" s="241" t="s">
        <v>121</v>
      </c>
    </row>
    <row r="246" s="14" customFormat="1">
      <c r="A246" s="14"/>
      <c r="B246" s="242"/>
      <c r="C246" s="243"/>
      <c r="D246" s="227" t="s">
        <v>132</v>
      </c>
      <c r="E246" s="244" t="s">
        <v>1</v>
      </c>
      <c r="F246" s="245" t="s">
        <v>89</v>
      </c>
      <c r="G246" s="243"/>
      <c r="H246" s="246">
        <v>2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132</v>
      </c>
      <c r="AU246" s="252" t="s">
        <v>89</v>
      </c>
      <c r="AV246" s="14" t="s">
        <v>89</v>
      </c>
      <c r="AW246" s="14" t="s">
        <v>34</v>
      </c>
      <c r="AX246" s="14" t="s">
        <v>87</v>
      </c>
      <c r="AY246" s="252" t="s">
        <v>121</v>
      </c>
    </row>
    <row r="247" s="2" customFormat="1" ht="24.15" customHeight="1">
      <c r="A247" s="38"/>
      <c r="B247" s="39"/>
      <c r="C247" s="264" t="s">
        <v>334</v>
      </c>
      <c r="D247" s="264" t="s">
        <v>208</v>
      </c>
      <c r="E247" s="265" t="s">
        <v>335</v>
      </c>
      <c r="F247" s="266" t="s">
        <v>336</v>
      </c>
      <c r="G247" s="267" t="s">
        <v>266</v>
      </c>
      <c r="H247" s="268">
        <v>2</v>
      </c>
      <c r="I247" s="269"/>
      <c r="J247" s="270">
        <f>ROUND(I247*H247,2)</f>
        <v>0</v>
      </c>
      <c r="K247" s="266" t="s">
        <v>1</v>
      </c>
      <c r="L247" s="271"/>
      <c r="M247" s="272" t="s">
        <v>1</v>
      </c>
      <c r="N247" s="273" t="s">
        <v>44</v>
      </c>
      <c r="O247" s="91"/>
      <c r="P247" s="223">
        <f>O247*H247</f>
        <v>0</v>
      </c>
      <c r="Q247" s="223">
        <v>0.0055999999999999999</v>
      </c>
      <c r="R247" s="223">
        <f>Q247*H247</f>
        <v>0.0112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172</v>
      </c>
      <c r="AT247" s="225" t="s">
        <v>208</v>
      </c>
      <c r="AU247" s="225" t="s">
        <v>89</v>
      </c>
      <c r="AY247" s="17" t="s">
        <v>121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87</v>
      </c>
      <c r="BK247" s="226">
        <f>ROUND(I247*H247,2)</f>
        <v>0</v>
      </c>
      <c r="BL247" s="17" t="s">
        <v>128</v>
      </c>
      <c r="BM247" s="225" t="s">
        <v>337</v>
      </c>
    </row>
    <row r="248" s="2" customFormat="1" ht="21.75" customHeight="1">
      <c r="A248" s="38"/>
      <c r="B248" s="39"/>
      <c r="C248" s="214" t="s">
        <v>338</v>
      </c>
      <c r="D248" s="214" t="s">
        <v>123</v>
      </c>
      <c r="E248" s="215" t="s">
        <v>339</v>
      </c>
      <c r="F248" s="216" t="s">
        <v>340</v>
      </c>
      <c r="G248" s="217" t="s">
        <v>155</v>
      </c>
      <c r="H248" s="218">
        <v>74</v>
      </c>
      <c r="I248" s="219"/>
      <c r="J248" s="220">
        <f>ROUND(I248*H248,2)</f>
        <v>0</v>
      </c>
      <c r="K248" s="216" t="s">
        <v>127</v>
      </c>
      <c r="L248" s="44"/>
      <c r="M248" s="221" t="s">
        <v>1</v>
      </c>
      <c r="N248" s="222" t="s">
        <v>44</v>
      </c>
      <c r="O248" s="91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5" t="s">
        <v>128</v>
      </c>
      <c r="AT248" s="225" t="s">
        <v>123</v>
      </c>
      <c r="AU248" s="225" t="s">
        <v>89</v>
      </c>
      <c r="AY248" s="17" t="s">
        <v>121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7" t="s">
        <v>87</v>
      </c>
      <c r="BK248" s="226">
        <f>ROUND(I248*H248,2)</f>
        <v>0</v>
      </c>
      <c r="BL248" s="17" t="s">
        <v>128</v>
      </c>
      <c r="BM248" s="225" t="s">
        <v>341</v>
      </c>
    </row>
    <row r="249" s="2" customFormat="1">
      <c r="A249" s="38"/>
      <c r="B249" s="39"/>
      <c r="C249" s="214" t="s">
        <v>342</v>
      </c>
      <c r="D249" s="214" t="s">
        <v>123</v>
      </c>
      <c r="E249" s="215" t="s">
        <v>343</v>
      </c>
      <c r="F249" s="216" t="s">
        <v>344</v>
      </c>
      <c r="G249" s="217" t="s">
        <v>155</v>
      </c>
      <c r="H249" s="218">
        <v>74</v>
      </c>
      <c r="I249" s="219"/>
      <c r="J249" s="220">
        <f>ROUND(I249*H249,2)</f>
        <v>0</v>
      </c>
      <c r="K249" s="216" t="s">
        <v>127</v>
      </c>
      <c r="L249" s="44"/>
      <c r="M249" s="221" t="s">
        <v>1</v>
      </c>
      <c r="N249" s="222" t="s">
        <v>44</v>
      </c>
      <c r="O249" s="91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5" t="s">
        <v>128</v>
      </c>
      <c r="AT249" s="225" t="s">
        <v>123</v>
      </c>
      <c r="AU249" s="225" t="s">
        <v>89</v>
      </c>
      <c r="AY249" s="17" t="s">
        <v>121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7" t="s">
        <v>87</v>
      </c>
      <c r="BK249" s="226">
        <f>ROUND(I249*H249,2)</f>
        <v>0</v>
      </c>
      <c r="BL249" s="17" t="s">
        <v>128</v>
      </c>
      <c r="BM249" s="225" t="s">
        <v>345</v>
      </c>
    </row>
    <row r="250" s="2" customFormat="1" ht="16.5" customHeight="1">
      <c r="A250" s="38"/>
      <c r="B250" s="39"/>
      <c r="C250" s="214" t="s">
        <v>346</v>
      </c>
      <c r="D250" s="214" t="s">
        <v>123</v>
      </c>
      <c r="E250" s="215" t="s">
        <v>347</v>
      </c>
      <c r="F250" s="216" t="s">
        <v>348</v>
      </c>
      <c r="G250" s="217" t="s">
        <v>260</v>
      </c>
      <c r="H250" s="218">
        <v>2</v>
      </c>
      <c r="I250" s="219"/>
      <c r="J250" s="220">
        <f>ROUND(I250*H250,2)</f>
        <v>0</v>
      </c>
      <c r="K250" s="216" t="s">
        <v>127</v>
      </c>
      <c r="L250" s="44"/>
      <c r="M250" s="221" t="s">
        <v>1</v>
      </c>
      <c r="N250" s="222" t="s">
        <v>44</v>
      </c>
      <c r="O250" s="91"/>
      <c r="P250" s="223">
        <f>O250*H250</f>
        <v>0</v>
      </c>
      <c r="Q250" s="223">
        <v>0.12303</v>
      </c>
      <c r="R250" s="223">
        <f>Q250*H250</f>
        <v>0.24606</v>
      </c>
      <c r="S250" s="223">
        <v>0</v>
      </c>
      <c r="T250" s="22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5" t="s">
        <v>128</v>
      </c>
      <c r="AT250" s="225" t="s">
        <v>123</v>
      </c>
      <c r="AU250" s="225" t="s">
        <v>89</v>
      </c>
      <c r="AY250" s="17" t="s">
        <v>121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87</v>
      </c>
      <c r="BK250" s="226">
        <f>ROUND(I250*H250,2)</f>
        <v>0</v>
      </c>
      <c r="BL250" s="17" t="s">
        <v>128</v>
      </c>
      <c r="BM250" s="225" t="s">
        <v>349</v>
      </c>
    </row>
    <row r="251" s="13" customFormat="1">
      <c r="A251" s="13"/>
      <c r="B251" s="232"/>
      <c r="C251" s="233"/>
      <c r="D251" s="227" t="s">
        <v>132</v>
      </c>
      <c r="E251" s="234" t="s">
        <v>1</v>
      </c>
      <c r="F251" s="235" t="s">
        <v>262</v>
      </c>
      <c r="G251" s="233"/>
      <c r="H251" s="234" t="s">
        <v>1</v>
      </c>
      <c r="I251" s="236"/>
      <c r="J251" s="233"/>
      <c r="K251" s="233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132</v>
      </c>
      <c r="AU251" s="241" t="s">
        <v>89</v>
      </c>
      <c r="AV251" s="13" t="s">
        <v>87</v>
      </c>
      <c r="AW251" s="13" t="s">
        <v>34</v>
      </c>
      <c r="AX251" s="13" t="s">
        <v>79</v>
      </c>
      <c r="AY251" s="241" t="s">
        <v>121</v>
      </c>
    </row>
    <row r="252" s="14" customFormat="1">
      <c r="A252" s="14"/>
      <c r="B252" s="242"/>
      <c r="C252" s="243"/>
      <c r="D252" s="227" t="s">
        <v>132</v>
      </c>
      <c r="E252" s="244" t="s">
        <v>1</v>
      </c>
      <c r="F252" s="245" t="s">
        <v>89</v>
      </c>
      <c r="G252" s="243"/>
      <c r="H252" s="246">
        <v>2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132</v>
      </c>
      <c r="AU252" s="252" t="s">
        <v>89</v>
      </c>
      <c r="AV252" s="14" t="s">
        <v>89</v>
      </c>
      <c r="AW252" s="14" t="s">
        <v>34</v>
      </c>
      <c r="AX252" s="14" t="s">
        <v>87</v>
      </c>
      <c r="AY252" s="252" t="s">
        <v>121</v>
      </c>
    </row>
    <row r="253" s="2" customFormat="1">
      <c r="A253" s="38"/>
      <c r="B253" s="39"/>
      <c r="C253" s="264" t="s">
        <v>350</v>
      </c>
      <c r="D253" s="264" t="s">
        <v>208</v>
      </c>
      <c r="E253" s="265" t="s">
        <v>351</v>
      </c>
      <c r="F253" s="266" t="s">
        <v>352</v>
      </c>
      <c r="G253" s="267" t="s">
        <v>260</v>
      </c>
      <c r="H253" s="268">
        <v>2</v>
      </c>
      <c r="I253" s="269"/>
      <c r="J253" s="270">
        <f>ROUND(I253*H253,2)</f>
        <v>0</v>
      </c>
      <c r="K253" s="266" t="s">
        <v>127</v>
      </c>
      <c r="L253" s="271"/>
      <c r="M253" s="272" t="s">
        <v>1</v>
      </c>
      <c r="N253" s="273" t="s">
        <v>44</v>
      </c>
      <c r="O253" s="91"/>
      <c r="P253" s="223">
        <f>O253*H253</f>
        <v>0</v>
      </c>
      <c r="Q253" s="223">
        <v>0.013299999999999999</v>
      </c>
      <c r="R253" s="223">
        <f>Q253*H253</f>
        <v>0.026599999999999999</v>
      </c>
      <c r="S253" s="223">
        <v>0</v>
      </c>
      <c r="T253" s="22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5" t="s">
        <v>172</v>
      </c>
      <c r="AT253" s="225" t="s">
        <v>208</v>
      </c>
      <c r="AU253" s="225" t="s">
        <v>89</v>
      </c>
      <c r="AY253" s="17" t="s">
        <v>121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7" t="s">
        <v>87</v>
      </c>
      <c r="BK253" s="226">
        <f>ROUND(I253*H253,2)</f>
        <v>0</v>
      </c>
      <c r="BL253" s="17" t="s">
        <v>128</v>
      </c>
      <c r="BM253" s="225" t="s">
        <v>353</v>
      </c>
    </row>
    <row r="254" s="2" customFormat="1" ht="16.5" customHeight="1">
      <c r="A254" s="38"/>
      <c r="B254" s="39"/>
      <c r="C254" s="264" t="s">
        <v>354</v>
      </c>
      <c r="D254" s="264" t="s">
        <v>208</v>
      </c>
      <c r="E254" s="265" t="s">
        <v>355</v>
      </c>
      <c r="F254" s="266" t="s">
        <v>356</v>
      </c>
      <c r="G254" s="267" t="s">
        <v>266</v>
      </c>
      <c r="H254" s="268">
        <v>2</v>
      </c>
      <c r="I254" s="269"/>
      <c r="J254" s="270">
        <f>ROUND(I254*H254,2)</f>
        <v>0</v>
      </c>
      <c r="K254" s="266" t="s">
        <v>1</v>
      </c>
      <c r="L254" s="271"/>
      <c r="M254" s="272" t="s">
        <v>1</v>
      </c>
      <c r="N254" s="273" t="s">
        <v>44</v>
      </c>
      <c r="O254" s="91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172</v>
      </c>
      <c r="AT254" s="225" t="s">
        <v>208</v>
      </c>
      <c r="AU254" s="225" t="s">
        <v>89</v>
      </c>
      <c r="AY254" s="17" t="s">
        <v>121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87</v>
      </c>
      <c r="BK254" s="226">
        <f>ROUND(I254*H254,2)</f>
        <v>0</v>
      </c>
      <c r="BL254" s="17" t="s">
        <v>128</v>
      </c>
      <c r="BM254" s="225" t="s">
        <v>357</v>
      </c>
    </row>
    <row r="255" s="2" customFormat="1" ht="16.5" customHeight="1">
      <c r="A255" s="38"/>
      <c r="B255" s="39"/>
      <c r="C255" s="214" t="s">
        <v>358</v>
      </c>
      <c r="D255" s="214" t="s">
        <v>123</v>
      </c>
      <c r="E255" s="215" t="s">
        <v>359</v>
      </c>
      <c r="F255" s="216" t="s">
        <v>360</v>
      </c>
      <c r="G255" s="217" t="s">
        <v>155</v>
      </c>
      <c r="H255" s="218">
        <v>80</v>
      </c>
      <c r="I255" s="219"/>
      <c r="J255" s="220">
        <f>ROUND(I255*H255,2)</f>
        <v>0</v>
      </c>
      <c r="K255" s="216" t="s">
        <v>127</v>
      </c>
      <c r="L255" s="44"/>
      <c r="M255" s="221" t="s">
        <v>1</v>
      </c>
      <c r="N255" s="222" t="s">
        <v>44</v>
      </c>
      <c r="O255" s="91"/>
      <c r="P255" s="223">
        <f>O255*H255</f>
        <v>0</v>
      </c>
      <c r="Q255" s="223">
        <v>0.00019000000000000001</v>
      </c>
      <c r="R255" s="223">
        <f>Q255*H255</f>
        <v>0.015200000000000002</v>
      </c>
      <c r="S255" s="223">
        <v>0</v>
      </c>
      <c r="T255" s="22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5" t="s">
        <v>128</v>
      </c>
      <c r="AT255" s="225" t="s">
        <v>123</v>
      </c>
      <c r="AU255" s="225" t="s">
        <v>89</v>
      </c>
      <c r="AY255" s="17" t="s">
        <v>121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7" t="s">
        <v>87</v>
      </c>
      <c r="BK255" s="226">
        <f>ROUND(I255*H255,2)</f>
        <v>0</v>
      </c>
      <c r="BL255" s="17" t="s">
        <v>128</v>
      </c>
      <c r="BM255" s="225" t="s">
        <v>361</v>
      </c>
    </row>
    <row r="256" s="13" customFormat="1">
      <c r="A256" s="13"/>
      <c r="B256" s="232"/>
      <c r="C256" s="233"/>
      <c r="D256" s="227" t="s">
        <v>132</v>
      </c>
      <c r="E256" s="234" t="s">
        <v>1</v>
      </c>
      <c r="F256" s="235" t="s">
        <v>262</v>
      </c>
      <c r="G256" s="233"/>
      <c r="H256" s="234" t="s">
        <v>1</v>
      </c>
      <c r="I256" s="236"/>
      <c r="J256" s="233"/>
      <c r="K256" s="233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132</v>
      </c>
      <c r="AU256" s="241" t="s">
        <v>89</v>
      </c>
      <c r="AV256" s="13" t="s">
        <v>87</v>
      </c>
      <c r="AW256" s="13" t="s">
        <v>34</v>
      </c>
      <c r="AX256" s="13" t="s">
        <v>79</v>
      </c>
      <c r="AY256" s="241" t="s">
        <v>121</v>
      </c>
    </row>
    <row r="257" s="14" customFormat="1">
      <c r="A257" s="14"/>
      <c r="B257" s="242"/>
      <c r="C257" s="243"/>
      <c r="D257" s="227" t="s">
        <v>132</v>
      </c>
      <c r="E257" s="244" t="s">
        <v>1</v>
      </c>
      <c r="F257" s="245" t="s">
        <v>362</v>
      </c>
      <c r="G257" s="243"/>
      <c r="H257" s="246">
        <v>80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132</v>
      </c>
      <c r="AU257" s="252" t="s">
        <v>89</v>
      </c>
      <c r="AV257" s="14" t="s">
        <v>89</v>
      </c>
      <c r="AW257" s="14" t="s">
        <v>34</v>
      </c>
      <c r="AX257" s="14" t="s">
        <v>87</v>
      </c>
      <c r="AY257" s="252" t="s">
        <v>121</v>
      </c>
    </row>
    <row r="258" s="2" customFormat="1">
      <c r="A258" s="38"/>
      <c r="B258" s="39"/>
      <c r="C258" s="214" t="s">
        <v>363</v>
      </c>
      <c r="D258" s="214" t="s">
        <v>123</v>
      </c>
      <c r="E258" s="215" t="s">
        <v>364</v>
      </c>
      <c r="F258" s="216" t="s">
        <v>365</v>
      </c>
      <c r="G258" s="217" t="s">
        <v>260</v>
      </c>
      <c r="H258" s="218">
        <v>10</v>
      </c>
      <c r="I258" s="219"/>
      <c r="J258" s="220">
        <f>ROUND(I258*H258,2)</f>
        <v>0</v>
      </c>
      <c r="K258" s="216" t="s">
        <v>1</v>
      </c>
      <c r="L258" s="44"/>
      <c r="M258" s="221" t="s">
        <v>1</v>
      </c>
      <c r="N258" s="222" t="s">
        <v>44</v>
      </c>
      <c r="O258" s="91"/>
      <c r="P258" s="223">
        <f>O258*H258</f>
        <v>0</v>
      </c>
      <c r="Q258" s="223">
        <v>9.0000000000000006E-05</v>
      </c>
      <c r="R258" s="223">
        <f>Q258*H258</f>
        <v>0.00090000000000000008</v>
      </c>
      <c r="S258" s="223">
        <v>0</v>
      </c>
      <c r="T258" s="22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5" t="s">
        <v>128</v>
      </c>
      <c r="AT258" s="225" t="s">
        <v>123</v>
      </c>
      <c r="AU258" s="225" t="s">
        <v>89</v>
      </c>
      <c r="AY258" s="17" t="s">
        <v>121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7" t="s">
        <v>87</v>
      </c>
      <c r="BK258" s="226">
        <f>ROUND(I258*H258,2)</f>
        <v>0</v>
      </c>
      <c r="BL258" s="17" t="s">
        <v>128</v>
      </c>
      <c r="BM258" s="225" t="s">
        <v>366</v>
      </c>
    </row>
    <row r="259" s="13" customFormat="1">
      <c r="A259" s="13"/>
      <c r="B259" s="232"/>
      <c r="C259" s="233"/>
      <c r="D259" s="227" t="s">
        <v>132</v>
      </c>
      <c r="E259" s="234" t="s">
        <v>1</v>
      </c>
      <c r="F259" s="235" t="s">
        <v>262</v>
      </c>
      <c r="G259" s="233"/>
      <c r="H259" s="234" t="s">
        <v>1</v>
      </c>
      <c r="I259" s="236"/>
      <c r="J259" s="233"/>
      <c r="K259" s="233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132</v>
      </c>
      <c r="AU259" s="241" t="s">
        <v>89</v>
      </c>
      <c r="AV259" s="13" t="s">
        <v>87</v>
      </c>
      <c r="AW259" s="13" t="s">
        <v>34</v>
      </c>
      <c r="AX259" s="13" t="s">
        <v>79</v>
      </c>
      <c r="AY259" s="241" t="s">
        <v>121</v>
      </c>
    </row>
    <row r="260" s="14" customFormat="1">
      <c r="A260" s="14"/>
      <c r="B260" s="242"/>
      <c r="C260" s="243"/>
      <c r="D260" s="227" t="s">
        <v>132</v>
      </c>
      <c r="E260" s="244" t="s">
        <v>1</v>
      </c>
      <c r="F260" s="245" t="s">
        <v>182</v>
      </c>
      <c r="G260" s="243"/>
      <c r="H260" s="246">
        <v>10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132</v>
      </c>
      <c r="AU260" s="252" t="s">
        <v>89</v>
      </c>
      <c r="AV260" s="14" t="s">
        <v>89</v>
      </c>
      <c r="AW260" s="14" t="s">
        <v>34</v>
      </c>
      <c r="AX260" s="14" t="s">
        <v>87</v>
      </c>
      <c r="AY260" s="252" t="s">
        <v>121</v>
      </c>
    </row>
    <row r="261" s="2" customFormat="1">
      <c r="A261" s="38"/>
      <c r="B261" s="39"/>
      <c r="C261" s="214" t="s">
        <v>367</v>
      </c>
      <c r="D261" s="214" t="s">
        <v>123</v>
      </c>
      <c r="E261" s="215" t="s">
        <v>368</v>
      </c>
      <c r="F261" s="216" t="s">
        <v>369</v>
      </c>
      <c r="G261" s="217" t="s">
        <v>260</v>
      </c>
      <c r="H261" s="218">
        <v>2</v>
      </c>
      <c r="I261" s="219"/>
      <c r="J261" s="220">
        <f>ROUND(I261*H261,2)</f>
        <v>0</v>
      </c>
      <c r="K261" s="216" t="s">
        <v>127</v>
      </c>
      <c r="L261" s="44"/>
      <c r="M261" s="221" t="s">
        <v>1</v>
      </c>
      <c r="N261" s="222" t="s">
        <v>44</v>
      </c>
      <c r="O261" s="91"/>
      <c r="P261" s="223">
        <f>O261*H261</f>
        <v>0</v>
      </c>
      <c r="Q261" s="223">
        <v>0.0011900000000000001</v>
      </c>
      <c r="R261" s="223">
        <f>Q261*H261</f>
        <v>0.0023800000000000002</v>
      </c>
      <c r="S261" s="223">
        <v>0</v>
      </c>
      <c r="T261" s="22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5" t="s">
        <v>128</v>
      </c>
      <c r="AT261" s="225" t="s">
        <v>123</v>
      </c>
      <c r="AU261" s="225" t="s">
        <v>89</v>
      </c>
      <c r="AY261" s="17" t="s">
        <v>121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7" t="s">
        <v>87</v>
      </c>
      <c r="BK261" s="226">
        <f>ROUND(I261*H261,2)</f>
        <v>0</v>
      </c>
      <c r="BL261" s="17" t="s">
        <v>128</v>
      </c>
      <c r="BM261" s="225" t="s">
        <v>370</v>
      </c>
    </row>
    <row r="262" s="13" customFormat="1">
      <c r="A262" s="13"/>
      <c r="B262" s="232"/>
      <c r="C262" s="233"/>
      <c r="D262" s="227" t="s">
        <v>132</v>
      </c>
      <c r="E262" s="234" t="s">
        <v>1</v>
      </c>
      <c r="F262" s="235" t="s">
        <v>262</v>
      </c>
      <c r="G262" s="233"/>
      <c r="H262" s="234" t="s">
        <v>1</v>
      </c>
      <c r="I262" s="236"/>
      <c r="J262" s="233"/>
      <c r="K262" s="233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132</v>
      </c>
      <c r="AU262" s="241" t="s">
        <v>89</v>
      </c>
      <c r="AV262" s="13" t="s">
        <v>87</v>
      </c>
      <c r="AW262" s="13" t="s">
        <v>34</v>
      </c>
      <c r="AX262" s="13" t="s">
        <v>79</v>
      </c>
      <c r="AY262" s="241" t="s">
        <v>121</v>
      </c>
    </row>
    <row r="263" s="14" customFormat="1">
      <c r="A263" s="14"/>
      <c r="B263" s="242"/>
      <c r="C263" s="243"/>
      <c r="D263" s="227" t="s">
        <v>132</v>
      </c>
      <c r="E263" s="244" t="s">
        <v>1</v>
      </c>
      <c r="F263" s="245" t="s">
        <v>89</v>
      </c>
      <c r="G263" s="243"/>
      <c r="H263" s="246">
        <v>2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132</v>
      </c>
      <c r="AU263" s="252" t="s">
        <v>89</v>
      </c>
      <c r="AV263" s="14" t="s">
        <v>89</v>
      </c>
      <c r="AW263" s="14" t="s">
        <v>34</v>
      </c>
      <c r="AX263" s="14" t="s">
        <v>87</v>
      </c>
      <c r="AY263" s="252" t="s">
        <v>121</v>
      </c>
    </row>
    <row r="264" s="12" customFormat="1" ht="22.8" customHeight="1">
      <c r="A264" s="12"/>
      <c r="B264" s="198"/>
      <c r="C264" s="199"/>
      <c r="D264" s="200" t="s">
        <v>78</v>
      </c>
      <c r="E264" s="212" t="s">
        <v>371</v>
      </c>
      <c r="F264" s="212" t="s">
        <v>372</v>
      </c>
      <c r="G264" s="199"/>
      <c r="H264" s="199"/>
      <c r="I264" s="202"/>
      <c r="J264" s="213">
        <f>BK264</f>
        <v>0</v>
      </c>
      <c r="K264" s="199"/>
      <c r="L264" s="204"/>
      <c r="M264" s="205"/>
      <c r="N264" s="206"/>
      <c r="O264" s="206"/>
      <c r="P264" s="207">
        <f>SUM(P265:P275)</f>
        <v>0</v>
      </c>
      <c r="Q264" s="206"/>
      <c r="R264" s="207">
        <f>SUM(R265:R275)</f>
        <v>0</v>
      </c>
      <c r="S264" s="206"/>
      <c r="T264" s="208">
        <f>SUM(T265:T275)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9" t="s">
        <v>87</v>
      </c>
      <c r="AT264" s="210" t="s">
        <v>78</v>
      </c>
      <c r="AU264" s="210" t="s">
        <v>87</v>
      </c>
      <c r="AY264" s="209" t="s">
        <v>121</v>
      </c>
      <c r="BK264" s="211">
        <f>SUM(BK265:BK275)</f>
        <v>0</v>
      </c>
    </row>
    <row r="265" s="2" customFormat="1">
      <c r="A265" s="38"/>
      <c r="B265" s="39"/>
      <c r="C265" s="214" t="s">
        <v>373</v>
      </c>
      <c r="D265" s="214" t="s">
        <v>123</v>
      </c>
      <c r="E265" s="215" t="s">
        <v>374</v>
      </c>
      <c r="F265" s="216" t="s">
        <v>375</v>
      </c>
      <c r="G265" s="217" t="s">
        <v>200</v>
      </c>
      <c r="H265" s="218">
        <v>36.692</v>
      </c>
      <c r="I265" s="219"/>
      <c r="J265" s="220">
        <f>ROUND(I265*H265,2)</f>
        <v>0</v>
      </c>
      <c r="K265" s="216" t="s">
        <v>127</v>
      </c>
      <c r="L265" s="44"/>
      <c r="M265" s="221" t="s">
        <v>1</v>
      </c>
      <c r="N265" s="222" t="s">
        <v>44</v>
      </c>
      <c r="O265" s="91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5" t="s">
        <v>128</v>
      </c>
      <c r="AT265" s="225" t="s">
        <v>123</v>
      </c>
      <c r="AU265" s="225" t="s">
        <v>89</v>
      </c>
      <c r="AY265" s="17" t="s">
        <v>121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7" t="s">
        <v>87</v>
      </c>
      <c r="BK265" s="226">
        <f>ROUND(I265*H265,2)</f>
        <v>0</v>
      </c>
      <c r="BL265" s="17" t="s">
        <v>128</v>
      </c>
      <c r="BM265" s="225" t="s">
        <v>376</v>
      </c>
    </row>
    <row r="266" s="14" customFormat="1">
      <c r="A266" s="14"/>
      <c r="B266" s="242"/>
      <c r="C266" s="243"/>
      <c r="D266" s="227" t="s">
        <v>132</v>
      </c>
      <c r="E266" s="244" t="s">
        <v>1</v>
      </c>
      <c r="F266" s="245" t="s">
        <v>377</v>
      </c>
      <c r="G266" s="243"/>
      <c r="H266" s="246">
        <v>30.007999999999999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132</v>
      </c>
      <c r="AU266" s="252" t="s">
        <v>89</v>
      </c>
      <c r="AV266" s="14" t="s">
        <v>89</v>
      </c>
      <c r="AW266" s="14" t="s">
        <v>34</v>
      </c>
      <c r="AX266" s="14" t="s">
        <v>79</v>
      </c>
      <c r="AY266" s="252" t="s">
        <v>121</v>
      </c>
    </row>
    <row r="267" s="14" customFormat="1">
      <c r="A267" s="14"/>
      <c r="B267" s="242"/>
      <c r="C267" s="243"/>
      <c r="D267" s="227" t="s">
        <v>132</v>
      </c>
      <c r="E267" s="244" t="s">
        <v>1</v>
      </c>
      <c r="F267" s="245" t="s">
        <v>378</v>
      </c>
      <c r="G267" s="243"/>
      <c r="H267" s="246">
        <v>6.6840000000000002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132</v>
      </c>
      <c r="AU267" s="252" t="s">
        <v>89</v>
      </c>
      <c r="AV267" s="14" t="s">
        <v>89</v>
      </c>
      <c r="AW267" s="14" t="s">
        <v>34</v>
      </c>
      <c r="AX267" s="14" t="s">
        <v>79</v>
      </c>
      <c r="AY267" s="252" t="s">
        <v>121</v>
      </c>
    </row>
    <row r="268" s="15" customFormat="1">
      <c r="A268" s="15"/>
      <c r="B268" s="253"/>
      <c r="C268" s="254"/>
      <c r="D268" s="227" t="s">
        <v>132</v>
      </c>
      <c r="E268" s="255" t="s">
        <v>1</v>
      </c>
      <c r="F268" s="256" t="s">
        <v>171</v>
      </c>
      <c r="G268" s="254"/>
      <c r="H268" s="257">
        <v>36.692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3" t="s">
        <v>132</v>
      </c>
      <c r="AU268" s="263" t="s">
        <v>89</v>
      </c>
      <c r="AV268" s="15" t="s">
        <v>128</v>
      </c>
      <c r="AW268" s="15" t="s">
        <v>34</v>
      </c>
      <c r="AX268" s="15" t="s">
        <v>87</v>
      </c>
      <c r="AY268" s="263" t="s">
        <v>121</v>
      </c>
    </row>
    <row r="269" s="2" customFormat="1">
      <c r="A269" s="38"/>
      <c r="B269" s="39"/>
      <c r="C269" s="214" t="s">
        <v>379</v>
      </c>
      <c r="D269" s="214" t="s">
        <v>123</v>
      </c>
      <c r="E269" s="215" t="s">
        <v>380</v>
      </c>
      <c r="F269" s="216" t="s">
        <v>381</v>
      </c>
      <c r="G269" s="217" t="s">
        <v>200</v>
      </c>
      <c r="H269" s="218">
        <v>330.22800000000001</v>
      </c>
      <c r="I269" s="219"/>
      <c r="J269" s="220">
        <f>ROUND(I269*H269,2)</f>
        <v>0</v>
      </c>
      <c r="K269" s="216" t="s">
        <v>127</v>
      </c>
      <c r="L269" s="44"/>
      <c r="M269" s="221" t="s">
        <v>1</v>
      </c>
      <c r="N269" s="222" t="s">
        <v>44</v>
      </c>
      <c r="O269" s="91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5" t="s">
        <v>128</v>
      </c>
      <c r="AT269" s="225" t="s">
        <v>123</v>
      </c>
      <c r="AU269" s="225" t="s">
        <v>89</v>
      </c>
      <c r="AY269" s="17" t="s">
        <v>121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7" t="s">
        <v>87</v>
      </c>
      <c r="BK269" s="226">
        <f>ROUND(I269*H269,2)</f>
        <v>0</v>
      </c>
      <c r="BL269" s="17" t="s">
        <v>128</v>
      </c>
      <c r="BM269" s="225" t="s">
        <v>382</v>
      </c>
    </row>
    <row r="270" s="13" customFormat="1">
      <c r="A270" s="13"/>
      <c r="B270" s="232"/>
      <c r="C270" s="233"/>
      <c r="D270" s="227" t="s">
        <v>132</v>
      </c>
      <c r="E270" s="234" t="s">
        <v>1</v>
      </c>
      <c r="F270" s="235" t="s">
        <v>383</v>
      </c>
      <c r="G270" s="233"/>
      <c r="H270" s="234" t="s">
        <v>1</v>
      </c>
      <c r="I270" s="236"/>
      <c r="J270" s="233"/>
      <c r="K270" s="233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132</v>
      </c>
      <c r="AU270" s="241" t="s">
        <v>89</v>
      </c>
      <c r="AV270" s="13" t="s">
        <v>87</v>
      </c>
      <c r="AW270" s="13" t="s">
        <v>34</v>
      </c>
      <c r="AX270" s="13" t="s">
        <v>79</v>
      </c>
      <c r="AY270" s="241" t="s">
        <v>121</v>
      </c>
    </row>
    <row r="271" s="14" customFormat="1">
      <c r="A271" s="14"/>
      <c r="B271" s="242"/>
      <c r="C271" s="243"/>
      <c r="D271" s="227" t="s">
        <v>132</v>
      </c>
      <c r="E271" s="244" t="s">
        <v>1</v>
      </c>
      <c r="F271" s="245" t="s">
        <v>384</v>
      </c>
      <c r="G271" s="243"/>
      <c r="H271" s="246">
        <v>330.22800000000001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132</v>
      </c>
      <c r="AU271" s="252" t="s">
        <v>89</v>
      </c>
      <c r="AV271" s="14" t="s">
        <v>89</v>
      </c>
      <c r="AW271" s="14" t="s">
        <v>34</v>
      </c>
      <c r="AX271" s="14" t="s">
        <v>87</v>
      </c>
      <c r="AY271" s="252" t="s">
        <v>121</v>
      </c>
    </row>
    <row r="272" s="2" customFormat="1" ht="44.25" customHeight="1">
      <c r="A272" s="38"/>
      <c r="B272" s="39"/>
      <c r="C272" s="214" t="s">
        <v>385</v>
      </c>
      <c r="D272" s="214" t="s">
        <v>123</v>
      </c>
      <c r="E272" s="215" t="s">
        <v>386</v>
      </c>
      <c r="F272" s="216" t="s">
        <v>387</v>
      </c>
      <c r="G272" s="217" t="s">
        <v>200</v>
      </c>
      <c r="H272" s="218">
        <v>6.6840000000000002</v>
      </c>
      <c r="I272" s="219"/>
      <c r="J272" s="220">
        <f>ROUND(I272*H272,2)</f>
        <v>0</v>
      </c>
      <c r="K272" s="216" t="s">
        <v>127</v>
      </c>
      <c r="L272" s="44"/>
      <c r="M272" s="221" t="s">
        <v>1</v>
      </c>
      <c r="N272" s="222" t="s">
        <v>44</v>
      </c>
      <c r="O272" s="91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5" t="s">
        <v>128</v>
      </c>
      <c r="AT272" s="225" t="s">
        <v>123</v>
      </c>
      <c r="AU272" s="225" t="s">
        <v>89</v>
      </c>
      <c r="AY272" s="17" t="s">
        <v>121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7" t="s">
        <v>87</v>
      </c>
      <c r="BK272" s="226">
        <f>ROUND(I272*H272,2)</f>
        <v>0</v>
      </c>
      <c r="BL272" s="17" t="s">
        <v>128</v>
      </c>
      <c r="BM272" s="225" t="s">
        <v>388</v>
      </c>
    </row>
    <row r="273" s="14" customFormat="1">
      <c r="A273" s="14"/>
      <c r="B273" s="242"/>
      <c r="C273" s="243"/>
      <c r="D273" s="227" t="s">
        <v>132</v>
      </c>
      <c r="E273" s="244" t="s">
        <v>1</v>
      </c>
      <c r="F273" s="245" t="s">
        <v>378</v>
      </c>
      <c r="G273" s="243"/>
      <c r="H273" s="246">
        <v>6.6840000000000002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132</v>
      </c>
      <c r="AU273" s="252" t="s">
        <v>89</v>
      </c>
      <c r="AV273" s="14" t="s">
        <v>89</v>
      </c>
      <c r="AW273" s="14" t="s">
        <v>34</v>
      </c>
      <c r="AX273" s="14" t="s">
        <v>87</v>
      </c>
      <c r="AY273" s="252" t="s">
        <v>121</v>
      </c>
    </row>
    <row r="274" s="2" customFormat="1" ht="44.25" customHeight="1">
      <c r="A274" s="38"/>
      <c r="B274" s="39"/>
      <c r="C274" s="214" t="s">
        <v>389</v>
      </c>
      <c r="D274" s="214" t="s">
        <v>123</v>
      </c>
      <c r="E274" s="215" t="s">
        <v>390</v>
      </c>
      <c r="F274" s="216" t="s">
        <v>199</v>
      </c>
      <c r="G274" s="217" t="s">
        <v>200</v>
      </c>
      <c r="H274" s="218">
        <v>30.007999999999999</v>
      </c>
      <c r="I274" s="219"/>
      <c r="J274" s="220">
        <f>ROUND(I274*H274,2)</f>
        <v>0</v>
      </c>
      <c r="K274" s="216" t="s">
        <v>127</v>
      </c>
      <c r="L274" s="44"/>
      <c r="M274" s="221" t="s">
        <v>1</v>
      </c>
      <c r="N274" s="222" t="s">
        <v>44</v>
      </c>
      <c r="O274" s="91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5" t="s">
        <v>128</v>
      </c>
      <c r="AT274" s="225" t="s">
        <v>123</v>
      </c>
      <c r="AU274" s="225" t="s">
        <v>89</v>
      </c>
      <c r="AY274" s="17" t="s">
        <v>121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7" t="s">
        <v>87</v>
      </c>
      <c r="BK274" s="226">
        <f>ROUND(I274*H274,2)</f>
        <v>0</v>
      </c>
      <c r="BL274" s="17" t="s">
        <v>128</v>
      </c>
      <c r="BM274" s="225" t="s">
        <v>391</v>
      </c>
    </row>
    <row r="275" s="14" customFormat="1">
      <c r="A275" s="14"/>
      <c r="B275" s="242"/>
      <c r="C275" s="243"/>
      <c r="D275" s="227" t="s">
        <v>132</v>
      </c>
      <c r="E275" s="244" t="s">
        <v>1</v>
      </c>
      <c r="F275" s="245" t="s">
        <v>377</v>
      </c>
      <c r="G275" s="243"/>
      <c r="H275" s="246">
        <v>30.007999999999999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132</v>
      </c>
      <c r="AU275" s="252" t="s">
        <v>89</v>
      </c>
      <c r="AV275" s="14" t="s">
        <v>89</v>
      </c>
      <c r="AW275" s="14" t="s">
        <v>34</v>
      </c>
      <c r="AX275" s="14" t="s">
        <v>87</v>
      </c>
      <c r="AY275" s="252" t="s">
        <v>121</v>
      </c>
    </row>
    <row r="276" s="12" customFormat="1" ht="22.8" customHeight="1">
      <c r="A276" s="12"/>
      <c r="B276" s="198"/>
      <c r="C276" s="199"/>
      <c r="D276" s="200" t="s">
        <v>78</v>
      </c>
      <c r="E276" s="212" t="s">
        <v>392</v>
      </c>
      <c r="F276" s="212" t="s">
        <v>393</v>
      </c>
      <c r="G276" s="199"/>
      <c r="H276" s="199"/>
      <c r="I276" s="202"/>
      <c r="J276" s="213">
        <f>BK276</f>
        <v>0</v>
      </c>
      <c r="K276" s="199"/>
      <c r="L276" s="204"/>
      <c r="M276" s="205"/>
      <c r="N276" s="206"/>
      <c r="O276" s="206"/>
      <c r="P276" s="207">
        <f>P277</f>
        <v>0</v>
      </c>
      <c r="Q276" s="206"/>
      <c r="R276" s="207">
        <f>R277</f>
        <v>0</v>
      </c>
      <c r="S276" s="206"/>
      <c r="T276" s="208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9" t="s">
        <v>87</v>
      </c>
      <c r="AT276" s="210" t="s">
        <v>78</v>
      </c>
      <c r="AU276" s="210" t="s">
        <v>87</v>
      </c>
      <c r="AY276" s="209" t="s">
        <v>121</v>
      </c>
      <c r="BK276" s="211">
        <f>BK277</f>
        <v>0</v>
      </c>
    </row>
    <row r="277" s="2" customFormat="1">
      <c r="A277" s="38"/>
      <c r="B277" s="39"/>
      <c r="C277" s="214" t="s">
        <v>394</v>
      </c>
      <c r="D277" s="214" t="s">
        <v>123</v>
      </c>
      <c r="E277" s="215" t="s">
        <v>395</v>
      </c>
      <c r="F277" s="216" t="s">
        <v>396</v>
      </c>
      <c r="G277" s="217" t="s">
        <v>200</v>
      </c>
      <c r="H277" s="218">
        <v>210.38499999999999</v>
      </c>
      <c r="I277" s="219"/>
      <c r="J277" s="220">
        <f>ROUND(I277*H277,2)</f>
        <v>0</v>
      </c>
      <c r="K277" s="216" t="s">
        <v>127</v>
      </c>
      <c r="L277" s="44"/>
      <c r="M277" s="274" t="s">
        <v>1</v>
      </c>
      <c r="N277" s="275" t="s">
        <v>44</v>
      </c>
      <c r="O277" s="276"/>
      <c r="P277" s="277">
        <f>O277*H277</f>
        <v>0</v>
      </c>
      <c r="Q277" s="277">
        <v>0</v>
      </c>
      <c r="R277" s="277">
        <f>Q277*H277</f>
        <v>0</v>
      </c>
      <c r="S277" s="277">
        <v>0</v>
      </c>
      <c r="T277" s="27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5" t="s">
        <v>128</v>
      </c>
      <c r="AT277" s="225" t="s">
        <v>123</v>
      </c>
      <c r="AU277" s="225" t="s">
        <v>89</v>
      </c>
      <c r="AY277" s="17" t="s">
        <v>121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7" t="s">
        <v>87</v>
      </c>
      <c r="BK277" s="226">
        <f>ROUND(I277*H277,2)</f>
        <v>0</v>
      </c>
      <c r="BL277" s="17" t="s">
        <v>128</v>
      </c>
      <c r="BM277" s="225" t="s">
        <v>397</v>
      </c>
    </row>
    <row r="278" s="2" customFormat="1" ht="6.96" customHeight="1">
      <c r="A278" s="38"/>
      <c r="B278" s="66"/>
      <c r="C278" s="67"/>
      <c r="D278" s="67"/>
      <c r="E278" s="67"/>
      <c r="F278" s="67"/>
      <c r="G278" s="67"/>
      <c r="H278" s="67"/>
      <c r="I278" s="67"/>
      <c r="J278" s="67"/>
      <c r="K278" s="67"/>
      <c r="L278" s="44"/>
      <c r="M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</row>
  </sheetData>
  <sheetProtection sheet="1" autoFilter="0" formatColumns="0" formatRows="0" objects="1" scenarios="1" spinCount="100000" saltValue="9iWVUzYCmPq2cGYsXWSuFV3WhMjJ723lVv6mC3tOX3vPNA7fh5IvpxSaCUwNaSt3YQ0SNlwwrMSvBOkzVhwYCg==" hashValue="C4ffm4Q5Pxt5jmvs/KCwbmDcW8sjpxSpdow1ubcJsOKvm1JVTvwybRqT1d9JaPXgVCwJYTifhcfkx8NGxHHzag==" algorithmName="SHA-512" password="CC35"/>
  <autoFilter ref="C123:K27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Barta</dc:creator>
  <cp:lastModifiedBy>Roman Barta</cp:lastModifiedBy>
  <dcterms:created xsi:type="dcterms:W3CDTF">2021-07-14T07:06:14Z</dcterms:created>
  <dcterms:modified xsi:type="dcterms:W3CDTF">2021-07-14T07:06:21Z</dcterms:modified>
</cp:coreProperties>
</file>